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hidePivotFieldList="1" defaultThemeVersion="166925"/>
  <mc:AlternateContent xmlns:mc="http://schemas.openxmlformats.org/markup-compatibility/2006">
    <mc:Choice Requires="x15">
      <x15ac:absPath xmlns:x15ac="http://schemas.microsoft.com/office/spreadsheetml/2010/11/ac" url="C:\Users\paulg\Downloads\tranparencia y personeria\"/>
    </mc:Choice>
  </mc:AlternateContent>
  <xr:revisionPtr revIDLastSave="0" documentId="13_ncr:1_{CD824579-C8D4-47AD-A653-F400BDF72BAF}" xr6:coauthVersionLast="47" xr6:coauthVersionMax="47" xr10:uidLastSave="{00000000-0000-0000-0000-000000000000}"/>
  <bookViews>
    <workbookView xWindow="-120" yWindow="-120" windowWidth="29040" windowHeight="15720" xr2:uid="{0018DFD1-2858-4DEA-9575-3E4DBC8F6DF7}"/>
  </bookViews>
  <sheets>
    <sheet name="Consolidado" sheetId="1" r:id="rId1"/>
    <sheet name="Resumen" sheetId="2" r:id="rId2"/>
  </sheets>
  <definedNames>
    <definedName name="_xlnm._FilterDatabase" localSheetId="0" hidden="1">Consolidado!$B$7:$AD$425</definedName>
  </definedNames>
  <calcPr calcId="181029"/>
  <pivotCaches>
    <pivotCache cacheId="0" r:id="rId3"/>
  </pivotCaches>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7" i="2" l="1"/>
  <c r="B3" i="2" l="1"/>
  <c r="C3" i="1"/>
  <c r="P3" i="1" s="1"/>
  <c r="B4" i="2" s="1"/>
</calcChain>
</file>

<file path=xl/sharedStrings.xml><?xml version="1.0" encoding="utf-8"?>
<sst xmlns="http://schemas.openxmlformats.org/spreadsheetml/2006/main" count="355" uniqueCount="195">
  <si>
    <t>INFORMACIÓN GENERAL DEL CONTRATO</t>
  </si>
  <si>
    <t>INFORMACIÓN PRESUPUESTAL / PLAZO EJECUCIÓN CONTRATO</t>
  </si>
  <si>
    <t>VIGENCIA</t>
  </si>
  <si>
    <t>NÚMERO CONTRATO</t>
  </si>
  <si>
    <t>Link SECOP</t>
  </si>
  <si>
    <t>PROCESO SELECCIÓN</t>
  </si>
  <si>
    <t>CLASE CONTRATO</t>
  </si>
  <si>
    <t>TIPO GASTO</t>
  </si>
  <si>
    <t>TEMA GASTO/INVERSION</t>
  </si>
  <si>
    <t>NATURALEZA CONTRATISTA</t>
  </si>
  <si>
    <t>IDENTIFICACIÓN CONTRATISTA</t>
  </si>
  <si>
    <t>RAZÓN SOCIAL</t>
  </si>
  <si>
    <t>VALOR INICIAL</t>
  </si>
  <si>
    <t>FECHA SUSCRIPCIÓN CONTRATO</t>
  </si>
  <si>
    <t>OBJETO DEL CONTRATO</t>
  </si>
  <si>
    <t>PLAZO</t>
  </si>
  <si>
    <t>FECHA DE TERMINACION</t>
  </si>
  <si>
    <t>NÚMERO DE PROCESO</t>
  </si>
  <si>
    <t>EXPERIENCIA LABORAL Y PROFESIONAL</t>
  </si>
  <si>
    <t>DEPENDENCIA</t>
  </si>
  <si>
    <t>CORREO INSTITUCIONAL</t>
  </si>
  <si>
    <t>TELEFONO</t>
  </si>
  <si>
    <t>1 1. Inversión</t>
  </si>
  <si>
    <t>FECHA REAL INICIO</t>
  </si>
  <si>
    <t>(en blanco)</t>
  </si>
  <si>
    <t>Modalidad de selección</t>
  </si>
  <si>
    <t>Total</t>
  </si>
  <si>
    <t>Clase contrato</t>
  </si>
  <si>
    <t>Tipo de gasto</t>
  </si>
  <si>
    <t>Naturaleza</t>
  </si>
  <si>
    <t>N° RP</t>
  </si>
  <si>
    <t>VALOR RP</t>
  </si>
  <si>
    <t>FECHA RP</t>
  </si>
  <si>
    <t>N° CDP</t>
  </si>
  <si>
    <t>VALOR CDP</t>
  </si>
  <si>
    <t>FECHA CDP</t>
  </si>
  <si>
    <t>ORDENADOR</t>
  </si>
  <si>
    <t>SUPERVISOR</t>
  </si>
  <si>
    <t>Contratos Iniciados</t>
  </si>
  <si>
    <t>Secretaría Distrital de Cultura, Recreación y Deporte de Bogotá
Informe de personeria al</t>
  </si>
  <si>
    <t>N.A</t>
  </si>
  <si>
    <t>2 Jurídica</t>
  </si>
  <si>
    <t>DIRECCIÓN DE ARTE, CULTURA Y PATRIMONIO</t>
  </si>
  <si>
    <t>N/A</t>
  </si>
  <si>
    <t>SUMINISTRO</t>
  </si>
  <si>
    <t>2 2. Funcionamiento</t>
  </si>
  <si>
    <t>JAVIER ENRIQUE MARINO NAVARRO</t>
  </si>
  <si>
    <t>REGIMEN ESPECIAL</t>
  </si>
  <si>
    <t>CONVENIO DE ASOCIACIÓN</t>
  </si>
  <si>
    <t>Dirección de Arte, Cultura y Patrimonio</t>
  </si>
  <si>
    <t>NATHALIA RIPPE SIERRA</t>
  </si>
  <si>
    <t>Mínima Cuantía</t>
  </si>
  <si>
    <t>PRESTACIÓN DE SERVICIOS</t>
  </si>
  <si>
    <t>DIRECCION DE GESTIÓN CORPORATIVA Y RELACIÓN CON EL CIUDADANO</t>
  </si>
  <si>
    <t>CONTRATO DE COLABORACIÓN</t>
  </si>
  <si>
    <t>DIRECCIÓN DE FOMENTO</t>
  </si>
  <si>
    <t>SUBSECRETARIA DE GOBERNANZA</t>
  </si>
  <si>
    <t>JUAN DIEGO JARAMILLO MORALES</t>
  </si>
  <si>
    <t>https://community.secop.gov.co/Public/Tendering/OpportunityDetail/Index?noticeUID=CO1.NTC.10392093&amp;isFromPublicArea=True&amp;isModal=true&amp;asPopupView=true</t>
  </si>
  <si>
    <t>SELECCIÓN ABREVIDADA MC</t>
  </si>
  <si>
    <t>SCRD-SAMC-08-2026</t>
  </si>
  <si>
    <t>CONTRATO DE PRESTACIÓN DE SERVICIOS</t>
  </si>
  <si>
    <t>SUBDIRECCIÓN DE INFRAESTRUCTURA Y PATRIMONIO CULTURAL</t>
  </si>
  <si>
    <t>Desmontaje; transporte; montaje y mantenimiento preventivo de una estructura móvil no convencional; destinada a operar como equipamiento cultural itinerante para el desarrollo de eventos culturales en el distrito capital</t>
  </si>
  <si>
    <t>ARQUITECTURA MAS VERDE SAS</t>
  </si>
  <si>
    <t>DANIEL FELIPE GUTIERREZ VARGAS</t>
  </si>
  <si>
    <t>https://community.secop.gov.co/Public/Tendering/ContractNoticePhases/View?PPI=CO1.PPI.47979637&amp;isFromPublicArea=True&amp;isModal=False</t>
  </si>
  <si>
    <t>FUNDACION DITIRAMBO</t>
  </si>
  <si>
    <t>Celebrar contrato de colaboración para la realización del proyecto V Festibienal De Teatro de Bogotá 2026 al cual se le asignó recursos mediante la Convocatoria pública del Programa Distrital de Apoyos Concertados PDAC 2026; en la modalidad Proyectos locales e interlocales.</t>
  </si>
  <si>
    <t>Ditirambo Teatro</t>
  </si>
  <si>
    <t>https://community.secop.gov.co/Public/Tendering/OpportunityDetail/Index?noticeUID=CO1.NTC.10396799&amp;isFromPublicArea=True&amp;isModal=true&amp;asPopupView=true</t>
  </si>
  <si>
    <t>FUNDACION ERNESTO ARONNA</t>
  </si>
  <si>
    <t>Celebrar contrato de colaboración para la realización del proyecto IV Festival Monólogos en Tono de comedia 2026 al cual se le asignó recursos mediante la Convocatoria pública del Programa Distrital de Apoyos Concertados PDAC 2026; en la modalidad Proyectos locales e interlocales.</t>
  </si>
  <si>
    <t>https://community.secop.gov.co/Public/Tendering/ContractNoticePhases/View?PPI=CO1.PPI.48231057&amp;isFromP</t>
  </si>
  <si>
    <t>FUNDACION TEATRO TALLER DE COLOMBIA - PDAC 2026.</t>
  </si>
  <si>
    <t>Celebrar contrato de colaboración para la realización del proyecto Teatro para todos 2026- Llegando con teatro a zonas vulnerables urbanas y rurales de Bogotá al cual se le asignó recursos mediante la Convocatoria pública del Programa Distrital de Apoyos Concertados PDAC 2026; en la modalidad Proyectos locales e interlocales.</t>
  </si>
  <si>
    <t>Fundacion Teatro Taller de Colombia</t>
  </si>
  <si>
    <t>https://community.secop.gov.co/Public/Tendering/ContractNoticePhases/View?PPI=CO1.PPI.48088043&amp;isFromPublicArea=True&amp;isModal=False</t>
  </si>
  <si>
    <t>ASOCIACION CULTURAL TEATROVA - PDAC 2026</t>
  </si>
  <si>
    <t>Celebrar contrato de colaboración para la realización del proyecto "XV Festival Internacional de la Máscara" al cual se le asignó recursos mediante la Convocatoria pública del Programa Distrital de Apoyos Concertados PDAC 2026, en la modalidad Proyectos locales e interlocales</t>
  </si>
  <si>
    <t>ASOCIACIÓN CULTURAL TEATROVA</t>
  </si>
  <si>
    <t>https://community.secop.gov.co/Public/Tendering/ContractNoticePhases/View?PPI=CO1.PPI.47819219&amp;isFromPublicArea=True&amp;isModal=False</t>
  </si>
  <si>
    <t>SCRD-MIC-15-2026</t>
  </si>
  <si>
    <t>COMPRAVENTA</t>
  </si>
  <si>
    <t>Oficina de Tecnologías de la Información</t>
  </si>
  <si>
    <t>Adquisición de paquete de software para automatización de procesos para la Secretaría de Cultura Recreación y Deporte</t>
  </si>
  <si>
    <t>ROYAL TECH GROUP S.A.S</t>
  </si>
  <si>
    <t>https://community.secop.gov.co/Public/Tendering/ContractNoticePhases/View?PPI=CO1.PPI.47632304&amp;isFromPublicArea=True&amp;isModal=False</t>
  </si>
  <si>
    <t>SCRD-SAMC-16-2026</t>
  </si>
  <si>
    <t>SEGUROS</t>
  </si>
  <si>
    <t>Dirección de Gestión Corporativa y Relación con el Ciudadano</t>
  </si>
  <si>
    <t>Contratar los seguros que amparen los intereses patrimoniales actuales y futuros, así como los bienes de propiedad de la Secretaría Distrital de Cultura, Recreación y Deporte (SCRD), que estén bajo su responsabilidad y custodia y aquellos que sean adquiridos para desarrollar las funciones inherentes a su actividad, así como la expedición de cualquier otra póliza de seguros que requiera la entidad en el desarrollo de su actividad</t>
  </si>
  <si>
    <t>UNION TEMPORAL ALLIANZ SEGUROS-SEGUROS DEL ESTADO-SCRD-SAMC-16-2026 UNION TEMPORAL ALLIANZ SEGUROS-SEGUROS DEL ESTADO-SCRD-SAMC-16-2026</t>
  </si>
  <si>
    <t>1542
1544
1545</t>
  </si>
  <si>
    <t>$ 257.808.304
$ 285.000.000
$ 14.958.632</t>
  </si>
  <si>
    <t>1144
1150
1151</t>
  </si>
  <si>
    <t>$ 262.000.000
$ 285.000.000
$ 15.000.000</t>
  </si>
  <si>
    <t>15/05/2026
25/05/2026
25/05/2026</t>
  </si>
  <si>
    <t>SANDRA PATRICIA CASTIBLANCO MONROY</t>
  </si>
  <si>
    <t>https://community.secop.gov.co/Public/Tendering/ContractNoticePhases/View?PPI=CO1.PPI.48381922&amp;isFromPublicArea=True&amp;isModal=False</t>
  </si>
  <si>
    <t>CONTRATACION DIRECTA</t>
  </si>
  <si>
    <t>CONTRATO DE ARRENDAMIENTO EDIFICIO AFINSA</t>
  </si>
  <si>
    <t>CONTRATO DE ARRENDAMIENTO</t>
  </si>
  <si>
    <t>GRUPO INTERNO DE 
TRABAJO DE GESTION DE SERVICIOS 
ADMINISTRATIVOS</t>
  </si>
  <si>
    <t>ENTREGAR A LA SECRETARIA, EN CALIDAD DE ARRENDAMIENTO EL ESPACIO FÍSICO UBICADO EN EL EDIFICIO AFINSA DESTINADO A LA CONSERVACIÓN DE ARCHIVOS DE LA GESTIÓN DOCUMENTAL, BIENES Y OFICINAS ADMINISTRATIVAS DE LA SECRETARIA DISTRITAL DE CULTURA RECREACIÓN Y DEPORTE.</t>
  </si>
  <si>
    <t>CF COMUNICACIONES E INGENIERIA SAS</t>
  </si>
  <si>
    <t>PAOLA ANDREA RAMIREZ GUTIERREZ</t>
  </si>
  <si>
    <t xml:space="preserve">https://community.secop.gov.co/Public/Tendering/ContractNoticePhases/View?PPI=CO1.PPI.48019881&amp;isFromPublicArea=True&amp;isModal=False </t>
  </si>
  <si>
    <t>OEI-CONVENIO DE COOPERACIÓN</t>
  </si>
  <si>
    <t>CONVENIO DE COOPERACIÓN</t>
  </si>
  <si>
    <t>DESPACHO SECRETARÍA DISTRITAL DE CULTURA, RECREACIÓN Y DEPORTE</t>
  </si>
  <si>
    <t>Aunar esfuerzos técnicos; humanos; administrativos  y financieros entre la Organización de Estados
Iberoamericanos (OEI) y la Secretaría de Cultura; Recreación y Deporte (SCRD) con el fin de
implementar acciones de investigación; formación; divulgación; gestión del conocimiento
relacionadas con procesos culturales en las ciudades de Iberoamérica.</t>
  </si>
  <si>
    <t>3 Jurídica Extranjera</t>
  </si>
  <si>
    <t>ORGANIZACION DE ESTADOS IBEROAMERICANOS -OEI</t>
  </si>
  <si>
    <t xml:space="preserve">NATALIA SEFAIR LÓPEZ </t>
  </si>
  <si>
    <t>https://operaciones.colombiacompra.gov.co/tienda-virtual-del-estado-colombiano/ordenes-compra/166365</t>
  </si>
  <si>
    <t>SELECCIÓN ABREVIDADA TVEC</t>
  </si>
  <si>
    <t>ORDEN DE COMPRA 166365</t>
  </si>
  <si>
    <t>GRUPO INTERNO DE
TRABAJO DE GESTION DE SERVICIOS
ADMINISTRATIVOS</t>
  </si>
  <si>
    <t xml:space="preserve">La Secretaría Distrital de Cultura, Recreación y Deporte requiere contratar el servicio de transporte terrestre automotor especial de pasajeros para garantizar el desplazamiento oportuno de servidores públicos, contratistas y personal autorizado en desarrollo de las funciones y actividades misionales de la Entidad. La contratación permitirá atender las necesidades de movilidad institucional, asegurando la continuidad del servicio y el cumplimiento de los programas y proyectos a cargo de la Secretaría. </t>
  </si>
  <si>
    <t>TRANSPORTES CSC SAS - EN REORGANIZACION</t>
  </si>
  <si>
    <t>https://community.secop.gov.co/Public/Tendering/OpportunityDetail/Index?noticeUID=CO1.NTC.10453709&amp;isFromPublicArea=True&amp;isModal=true&amp;asPopupView=true</t>
  </si>
  <si>
    <t>Convenio interadministrativo excedentes financieros</t>
  </si>
  <si>
    <t>CONVENIO INTERADMINISTRATIVO</t>
  </si>
  <si>
    <t>Asesor (a) de Despacho Código 105 Grado 05
Alcalde Local de Usaquén</t>
  </si>
  <si>
    <t>AUNAR ESFUERZOS TÉCNICOS, ADMINISTRATIVOS
Y FINANCIEROS ENTRE EL FONDO DE
DESARROLLO LOCAL DE USAQUÉN Y LA
SECRETARÍA DISTRITAL DE CULTURA,
RECREACIÓN Y DEPORTE PARA DESARROLLAR
INICIATIVAS CULTURALES, ARTÍSTICAS,
PATRIMONIALES, COMUNITARIAS Y DE BIENESTAR
QUE IMPULSEN LA TRANSFORMACIÓN SOCIAL,
CULTURAL Y ECONÓMICA DE LA LOCALIDAD DE
Usaquén, EN EL MARCO DE LAS APUESTAS DEL
PLAN DISTRITAL DE DESARROLLO “BOGOTÁ
CAMINA SEGURA 2024-2027”, DE CONFORMIDAD
CON EL ANEXO TÉCNICO Y LOS COMPONENTES
ALLÍ DEFINIDOS</t>
  </si>
  <si>
    <t>ALCALDIA LOCAL DE USAQUEN</t>
  </si>
  <si>
    <t>ANA MARÍA BOADA AYALA
DANIEL HERNANDO  ORTIZ QUINTERO</t>
  </si>
  <si>
    <t>https://community.secop.gov.co/Public/Tendering/ContractNoticePhases/View?PPI=CO1.PPI.48603277&amp;isFromPublicArea=True&amp;isModal=False</t>
  </si>
  <si>
    <t>SELECCIÓN ABREVIDADA BP</t>
  </si>
  <si>
    <t>SCRD-SA-BP-24-2026</t>
  </si>
  <si>
    <t>CONTRATO DE COMISIÓN</t>
  </si>
  <si>
    <t>GRUPO INTERNO DE 
TRABAJO DE GESTION DE SERVICIOS 
ADMINISTRATIVOS
Director(a) de la Dirección de Asuntos Locales y Participación- DALP 
Subdirector (a) de la Subdirección Distrital de Cultura Ciudadana y Gestión del Conocimiento 
Director(a) Dirección de Economía, Estudios y Política- DEEP
Asesor (a) de Despacho – Asesor Cooperación y Relacionamiento Internacional
Director(a) Dirección de Gestión Corporativa y Relación con el Ciudadano</t>
  </si>
  <si>
    <t xml:space="preserve">Contratar un comisionista que actúe en nombre propio y por cuenta de la SECRETARÍA DISTRITAL DE CULTURA RECREACIÓN Y DEPORTE, EN CALIDAD DE COMITENTE COMPRADOR, PARA QUE LLEVE A CABO EN EL MERCADO DE COMPRA PÚBLICAS -MCP- DE LA BOLSA MERCANTIL DE COLOMBIA S.A. -BMC-, LA NEGOCIACIÓN O NEGOCIACIONES NECESARIAS PARA LA PRESTACIÓN DE LOS SERVICIOS DE CATERING PARA LA SECRETARÍA DISTRITAL DE CULTURA, RECREACIÓN Y DEPORTE, EN LOS EVENTOS Y ACTIVIDADES DE LA ENTIDAD O EN LOS QUE ÉSTA PARTICIPE, DE ACUERDO CON LAS NECESIDADES LOGÍSTICAS IDENTIFICADAS PARA SU DESARROLLO </t>
  </si>
  <si>
    <t>AGROBOLSA S.A.</t>
  </si>
  <si>
    <t xml:space="preserve">PAOLA ANDREA RAMIREZ GUTIERREZ 
JULIAN FELIPE DUARTE ÁLVAREZ
ANGÉLICA ROCÍO MARTÍNEZ TORRES
NATALIA SEFAIR LOPEZ 
SANDRA PATRICIA CASTIBLANCO MONROY </t>
  </si>
  <si>
    <t>https://community.secop.gov.co/Public/Tendering/ContractNoticePhases/View?PPI=CO1.PPI.48046958&amp;isFromPublicArea=True&amp;isModal=False</t>
  </si>
  <si>
    <t>SCRD-RECO-19-2026</t>
  </si>
  <si>
    <t>Dirección de Transformaciones Culturales</t>
  </si>
  <si>
    <t>Aunar esfuerzos entre la Secretaría Distrital de Cultura, Recreación y Deporte y una entidad sin ánimo de lucro, para la producción y presentación de acciones artísticas, performáticas y escenográficas asociadas a proyectos, laboratorios de co-creación o iniciativas adelantadas por la misma o en las que haga parte, en el marco de las transformaciones culturales del nivel local, barrial o ciudadano, así como en los diferentes espacios de internacionalización en los cuales participe la SCRD.</t>
  </si>
  <si>
    <t>CORPORACIÓN DC ARTE</t>
  </si>
  <si>
    <t>SUBSECRETARIA DE CULTURA CIUDADANA</t>
  </si>
  <si>
    <t>MARIANA ALVAREZ MATALLANA</t>
  </si>
  <si>
    <t>https://community.secop.gov.co/Public/Tendering/OpportunityDetail/Index?noticeUID=CO1.NTC.10377256&amp;isFromPublicArea=True&amp;isModal=true&amp;asPopupView=true</t>
  </si>
  <si>
    <t>SCRD-MIC-18-2026</t>
  </si>
  <si>
    <t>Prestar los servicios de mantenimiento preventivo y correctivo a la Secretaría Distrital de Cultura; Recreación y Deporte; para el sistema de Circuito Cerrado de Televisión - CCTV y los espacios que lo complementan; ubicados en el Centro de Felicidad - CEFE Chapinero; de acuerdo con los requerimientos logísticos; técnicos y de insumos necesarios para su adecuado funcionamiento.</t>
  </si>
  <si>
    <t>NOVATRON SOLUCIONES INTEGRADAS SAS</t>
  </si>
  <si>
    <t>https://community.secop.gov.co/Public/Tendering/OpportunityDetail/Index?noticeUID=CO1.NTC.10526787&amp;isFromPublicArea=True&amp;isModal=true&amp;asPopupView=true</t>
  </si>
  <si>
    <t>Dirección de Asuntos Locales y Participación</t>
  </si>
  <si>
    <t>AUNAR ESFUERZOS TÉCNICOS, ADMINISTRATIVOS Y
FINANCIEROS ENTRE EL FONDO DE DESARROLLO
LOCAL DE CIUDAD BOLÍVAR Y LA SECRETARÍA
DISTRITAL DE CULTURA, RECREACIÓN Y DEPORTE
PARA DESARROLLAR INICIATIVAS CULTURALES,
ARTÍSTICAS, PATRIMONIALES, COMUNITARIAS Y DE
BIENESTAR QUE IMPULSEN LA TRANSFORMACIÓN
SOCIAL, CULTURAL Y ECONÓMICA DE LA
LOCALIDAD DE CIUDAD BOLÍVAR, EN EL MARCO DE
LAS APUESTAS DEL PLAN DISTRITAL DE
DESARROLLO “BOGOTÁ CAMINA SEGURA 2024-2027”,
DE CONFORMIDAD CON EL ANEXO TÉCNICO Y LOS
COMPONENTES ALLÍ DEFINIDOS</t>
  </si>
  <si>
    <t>ALCALDIA LOCAL DE CIUDAD BOLIVAR</t>
  </si>
  <si>
    <t>JULIAN FELIPE DUARTE ALVAREZ</t>
  </si>
  <si>
    <t xml:space="preserve">https://community.secop.gov.co/Public/Tendering/ContractNoticePhases/View?PPI=CO1.PPI.48414441&amp;isFromPublicArea=True&amp;isModal=False </t>
  </si>
  <si>
    <t>SCRD-MIC-26-2026</t>
  </si>
  <si>
    <t>Grupo Interno de Trabajo de Gestión Financiera</t>
  </si>
  <si>
    <t>Suministro de Certificados Digitales de Función Pública Acreditado</t>
  </si>
  <si>
    <t>CAMERFIRMA</t>
  </si>
  <si>
    <t>HUGO JAIRO ROBLES HERNANDEZ</t>
  </si>
  <si>
    <t>https://operaciones.colombiacompra.gov.co/tienda-virtual-del-estado-colombiano/ordenes-compra/166993</t>
  </si>
  <si>
    <t>ORDEN DE COMPRA 166993</t>
  </si>
  <si>
    <t>Contratar el suministro de tóner y cartuchos para las impresoras de la secretaría distrital de cultura recreación y deporte</t>
  </si>
  <si>
    <t>HAS LTDA</t>
  </si>
  <si>
    <t>https://community.secop.gov.co/Public/Tendering/OpportunityDetail/Index?noticeUID=CO1.NTC.10569678&amp;isFromPublicArea=True&amp;isModal=False</t>
  </si>
  <si>
    <t>SCDPI-210-01291-26</t>
  </si>
  <si>
    <t>CONTRATO DE PRESTACIÓN DE SERVICIOS PROFESIONALES Y/O APOYO A LA GESTIÓN</t>
  </si>
  <si>
    <t>Prestar servicios profesionales a la Secretaría de Cultura; Recreación y Deporte -Dirección de Asuntos Locales y Participación; para el desarrollo de las gestiones técnicas y administrativas requeridas en la implementación de las acciones de articulación sectorial; el fortalecimiento de la gestión territorial y/o el apoyo integral a la estrategia Barrios Vivos; en el marco del Modelo de Gestión Cultural Territorial en las localidades asignadas.</t>
  </si>
  <si>
    <t xml:space="preserve">1 Natural </t>
  </si>
  <si>
    <t>VANESSA ARIAS MARTINEZ</t>
  </si>
  <si>
    <t>https://community.secop.gov.co/Public/Tendering/ContractNoticePhases/View?PPI=CO1.PPI.48848920&amp;isFromPublicArea=True&amp;isModal=False</t>
  </si>
  <si>
    <t>SCDPI-21418-01307-26</t>
  </si>
  <si>
    <t>Prestar servicios profesionales a la Secretaría Distrital de Cultura; Recreación y Deporte - Subdirección de Infraestructura y Patrimonio Cultural; en la implementación y seguimiento de las acciones de intervención del patrimonio sobre fachadas de bienes de interés cultural; así como los demás proyectos arquitectónicos liderados por la misional.</t>
  </si>
  <si>
    <t>Andres Giovanny Chaves Rodriguez</t>
  </si>
  <si>
    <t>https://community.secop.gov.co/Public/Tendering/ContractNoticePhases/View?PPI=CO1.PPI.48806145&amp;isFromPublicArea=True&amp;isModal=False</t>
  </si>
  <si>
    <t>SCDPI-210-01138-26</t>
  </si>
  <si>
    <t>Prestar servicios profesionales a la Secretaría de Cultura; Recreación y Deporte - Dirección de Asuntos Locales y
Participación; para acompañar el desarrollo de las gestiones técnicas y administrativas requeridas en la implementación de las acciones de articulación sectorial; el fortalecimiento de la gestión territorial y el apoyo integral a la estrategia Barrios Vivos; en el marco del Modelo de Gestión Cultural Territorial en las localidades asignadas.</t>
  </si>
  <si>
    <t>Ana María Gutiérrez González</t>
  </si>
  <si>
    <t xml:space="preserve">https://community.secop.gov.co/Public/Tendering/ContractNoticePhases/View?PPI=CO1.PPI.48819296&amp;isFromPublicArea=True&amp;isModal=False </t>
  </si>
  <si>
    <t>SCDPI-21420-00389-26</t>
  </si>
  <si>
    <t>Renovación Licenciamiento de cuentas para el correo electrónico para la Secretaría de Cultura Recreación y Deporte</t>
  </si>
  <si>
    <t>Xertica Colombia SAS</t>
  </si>
  <si>
    <t xml:space="preserve">https://community.secop.gov.co/Public/Tendering/ContractNoticePhases/View?PPI=CO1.PPI.48881415&amp;isFromPublicArea=True&amp;isModal=False </t>
  </si>
  <si>
    <t>SCDPI-21418-01302-26</t>
  </si>
  <si>
    <t>Prestar los servicios profesionales a la Secretaria Distrital de Cultura; Recreación y Deporte - Dirección de Arte; Cultura y
Patrimonio; para adelantar actividades relacionadas con la procesos tributarios; financieros; presupuestales y contables de la
dependencia en el marco de su gestión misional</t>
  </si>
  <si>
    <t>Fabio Enrique Guantiva Forero</t>
  </si>
  <si>
    <t>https://community.secop.gov.co/Public/Tendering/ContractNoticePhases/View?PPI=CO1.PPI.48885129&amp;isFromPublicArea=True&amp;isModal=False</t>
  </si>
  <si>
    <t>SCDPI-21420-01279-26</t>
  </si>
  <si>
    <t>Prestar servicios profesionales a la Secretaría de Cultura; Recreación y Deporte - Dirección de Gestión Corporativa y Relación con el Ciudadano; realizando actividades tendientes a la elaboración y/o revisión de documentos; así como el acompañamientos en temas relacionados con los procesos de Gestión Documental y Relación con el Ciudadano</t>
  </si>
  <si>
    <t>CARLOS ANDRES GIL SANTAMARIA</t>
  </si>
  <si>
    <t>https://community.secop.gov.co/Public/Tendering/OpportunityDetail/Index?noticeUID=CO1.NTC.10608751&amp;isFromPublicArea=True&amp;isModal=true&amp;asPopupView=true</t>
  </si>
  <si>
    <t>Convenio interadministrativo excedentes financieros - FDLT-CI-249-2026 (157245)</t>
  </si>
  <si>
    <t>Dirección de Redes y Acción Colectiva
Alcaldía Local de Tunjuelito</t>
  </si>
  <si>
    <t>AUNAR ESFUERZOS TÉCNICOS, ADMINISTRATIVOS Y FINANCIEROS ENTRE EL FONDO DE DESARROLLO LOCAL DE TUNJUELITO Y LA SECRETARÍA DISTRITAL DE CULTURA, RECREACIÓN Y DEPORTE PARA DESARROLLAR INICIATIVAS CULTURALES QUE IMPULSEN LA  RANSFORMACIÓN SOCIAL Y ECONÓMICA DE LA LOCALIDAD DE TUNJUELITO, EN EL MARCO DE LAS APUESTAS DEL PLAN DISTRITAL DE DESARROLLO “BOGOTÁ CAMINA SEGURA 2024-2027”, DE CONFORMIDAD CON EL ANEXO TÉCNICO Y LOS COMPONENTES ALLÍ DEFINIDOS</t>
  </si>
  <si>
    <t>FONDO DE DESARROLLO LOCAL TUNJUELITO</t>
  </si>
  <si>
    <t>SUBSECRETARÍA DE GOBERNANZA</t>
  </si>
  <si>
    <t>LIGIA EUGENIA PARDO TOQUICA
CLAUDIA VERÓNICA COLLANTE DUSSÁN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</si>
</sst>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quot;$&quot;\ * #,##0.00_-;_-&quot;$&quot;\ * &quot;-&quot;??_-;_-@_-"/>
    <numFmt numFmtId="164" formatCode="_-&quot;$&quot;\ * #,##0_-;\-&quot;$&quot;\ * #,##0_-;_-&quot;$&quot;\ * &quot;-&quot;??_-;_-@_-"/>
    <numFmt numFmtId="165" formatCode="_-&quot;$&quot;\ * #,##0.0_-;\-&quot;$&quot;\ * #,##0.0_-;_-&quot;$&quot;\ * &quot;-&quot;??_-;_-@_-"/>
    <numFmt numFmtId="166" formatCode="&quot;$&quot;\ #,##0.00"/>
  </numFmts>
  <fonts count="11" x14ac:knownFonts="1">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scheme val="minor"/>
    </font>
    <font>
      <b/>
      <sz val="48"/>
      <color theme="1"/>
      <name val="Calibri"/>
      <family val="2"/>
      <scheme val="minor"/>
    </font>
    <font>
      <sz val="11"/>
      <color theme="0" tint="-4.9989318521683403E-2"/>
      <name val="Calibri"/>
      <family val="2"/>
      <scheme val="minor"/>
    </font>
    <font>
      <b/>
      <sz val="12"/>
      <color theme="0"/>
      <name val="Calibri"/>
      <family val="2"/>
      <scheme val="minor"/>
    </font>
    <font>
      <sz val="8"/>
      <name val="Calibri"/>
      <family val="2"/>
      <scheme val="minor"/>
    </font>
    <font>
      <b/>
      <sz val="7"/>
      <color rgb="FF000000"/>
      <name val="Calibri"/>
      <family val="2"/>
    </font>
    <font>
      <b/>
      <sz val="11"/>
      <color theme="0"/>
      <name val="Calibri"/>
      <family val="2"/>
      <scheme val="minor"/>
    </font>
  </fonts>
  <fills count="4">
    <fill>
      <patternFill patternType="none"/>
    </fill>
    <fill>
      <patternFill patternType="gray125"/>
    </fill>
    <fill>
      <patternFill patternType="solid">
        <fgColor theme="0" tint="-0.499984740745262"/>
        <bgColor indexed="64"/>
      </patternFill>
    </fill>
    <fill>
      <patternFill patternType="solid">
        <fgColor rgb="FF7030A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4" fillId="0" borderId="0" applyFont="0" applyFill="0" applyBorder="0" applyAlignment="0" applyProtection="0"/>
  </cellStyleXfs>
  <cellXfs count="42">
    <xf numFmtId="0" fontId="0" fillId="0" borderId="0" xfId="0"/>
    <xf numFmtId="0" fontId="0" fillId="0" borderId="0" xfId="0" applyProtection="1">
      <protection locked="0"/>
    </xf>
    <xf numFmtId="14" fontId="2" fillId="0" borderId="0" xfId="0" applyNumberFormat="1" applyFont="1" applyAlignment="1">
      <alignment horizontal="center" vertical="center"/>
    </xf>
    <xf numFmtId="14" fontId="0" fillId="0" borderId="0" xfId="0" applyNumberFormat="1" applyAlignment="1">
      <alignment horizontal="center" vertical="center"/>
    </xf>
    <xf numFmtId="0" fontId="0" fillId="3" borderId="0" xfId="0" applyFill="1"/>
    <xf numFmtId="0" fontId="0" fillId="0" borderId="1" xfId="0" applyBorder="1" applyAlignment="1">
      <alignment horizontal="left" vertical="center"/>
    </xf>
    <xf numFmtId="0" fontId="6" fillId="3" borderId="1" xfId="0" applyFont="1" applyFill="1" applyBorder="1" applyAlignment="1">
      <alignment horizontal="left"/>
    </xf>
    <xf numFmtId="0" fontId="6" fillId="3" borderId="1" xfId="0" applyFont="1" applyFill="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xf>
    <xf numFmtId="0" fontId="6" fillId="3" borderId="1" xfId="0" applyFont="1" applyFill="1" applyBorder="1" applyAlignment="1">
      <alignment horizontal="center" vertical="center" wrapText="1"/>
    </xf>
    <xf numFmtId="14" fontId="0" fillId="0" borderId="0" xfId="0" applyNumberFormat="1" applyProtection="1">
      <protection locked="0"/>
    </xf>
    <xf numFmtId="0" fontId="1" fillId="0" borderId="0" xfId="0" applyFont="1" applyAlignment="1" applyProtection="1">
      <alignment vertical="center" wrapText="1"/>
      <protection locked="0"/>
    </xf>
    <xf numFmtId="165" fontId="0" fillId="0" borderId="0" xfId="1" applyNumberFormat="1" applyFont="1" applyProtection="1">
      <protection locked="0"/>
    </xf>
    <xf numFmtId="0" fontId="9" fillId="0" borderId="0" xfId="0" applyFont="1" applyAlignment="1">
      <alignment horizontal="center" vertical="center"/>
    </xf>
    <xf numFmtId="0" fontId="0" fillId="3" borderId="1" xfId="0" applyFill="1" applyBorder="1" applyAlignment="1" applyProtection="1">
      <alignment horizontal="center" vertical="center"/>
      <protection locked="0"/>
    </xf>
    <xf numFmtId="14" fontId="0" fillId="3" borderId="1" xfId="0" applyNumberFormat="1" applyFill="1" applyBorder="1" applyAlignment="1" applyProtection="1">
      <alignment horizontal="center" vertical="center"/>
      <protection locked="0"/>
    </xf>
    <xf numFmtId="0" fontId="3" fillId="2" borderId="1" xfId="0" applyFont="1" applyFill="1" applyBorder="1" applyAlignment="1" applyProtection="1">
      <alignment horizontal="center" vertical="center"/>
      <protection locked="0"/>
    </xf>
    <xf numFmtId="166" fontId="0" fillId="0" borderId="0" xfId="1" applyNumberFormat="1" applyFont="1" applyProtection="1">
      <protection locked="0"/>
    </xf>
    <xf numFmtId="166" fontId="0" fillId="0" borderId="0" xfId="0" applyNumberFormat="1" applyProtection="1">
      <protection locked="0"/>
    </xf>
    <xf numFmtId="166" fontId="0" fillId="3" borderId="1" xfId="0" applyNumberFormat="1" applyFill="1" applyBorder="1" applyAlignment="1" applyProtection="1">
      <alignment horizontal="center" vertical="center"/>
      <protection locked="0"/>
    </xf>
    <xf numFmtId="14" fontId="0" fillId="0" borderId="0" xfId="1" applyNumberFormat="1" applyFont="1" applyProtection="1">
      <protection locked="0"/>
    </xf>
    <xf numFmtId="14" fontId="3" fillId="2" borderId="1" xfId="0" applyNumberFormat="1" applyFont="1" applyFill="1" applyBorder="1" applyAlignment="1" applyProtection="1">
      <alignment horizontal="center" vertical="center"/>
      <protection locked="0"/>
    </xf>
    <xf numFmtId="0" fontId="0" fillId="0" borderId="1" xfId="0" applyFont="1" applyBorder="1" applyAlignment="1" applyProtection="1">
      <alignment horizontal="center" vertical="center"/>
      <protection locked="0"/>
    </xf>
    <xf numFmtId="166" fontId="0" fillId="0" borderId="1" xfId="0" applyNumberFormat="1" applyFont="1" applyBorder="1" applyAlignment="1" applyProtection="1">
      <alignment horizontal="center" vertical="center"/>
      <protection locked="0"/>
    </xf>
    <xf numFmtId="14" fontId="0" fillId="0" borderId="1" xfId="0" applyNumberFormat="1" applyFont="1" applyBorder="1" applyAlignment="1" applyProtection="1">
      <alignment horizontal="center" vertical="center"/>
      <protection locked="0"/>
    </xf>
    <xf numFmtId="0" fontId="3" fillId="0" borderId="1" xfId="0" applyFont="1" applyBorder="1" applyAlignment="1">
      <alignment horizontal="center" vertical="center"/>
    </xf>
    <xf numFmtId="166" fontId="3" fillId="0" borderId="1" xfId="0" applyNumberFormat="1" applyFont="1" applyBorder="1" applyAlignment="1">
      <alignment horizontal="center" vertical="center"/>
    </xf>
    <xf numFmtId="14" fontId="3" fillId="0" borderId="1" xfId="0" applyNumberFormat="1" applyFont="1" applyBorder="1" applyAlignment="1">
      <alignment horizontal="center" vertical="center"/>
    </xf>
    <xf numFmtId="0" fontId="0" fillId="0" borderId="0" xfId="0" applyAlignment="1" applyProtection="1">
      <protection locked="0"/>
    </xf>
    <xf numFmtId="0" fontId="0" fillId="0" borderId="1" xfId="0" applyNumberFormat="1" applyBorder="1" applyAlignment="1">
      <alignment horizontal="center" vertical="center"/>
    </xf>
    <xf numFmtId="0" fontId="6" fillId="3" borderId="1" xfId="0" applyNumberFormat="1" applyFont="1" applyFill="1" applyBorder="1" applyAlignment="1">
      <alignment horizontal="center" vertical="center"/>
    </xf>
    <xf numFmtId="0" fontId="6" fillId="3" borderId="1" xfId="0" applyNumberFormat="1" applyFont="1" applyFill="1" applyBorder="1"/>
    <xf numFmtId="0" fontId="0" fillId="0" borderId="1" xfId="0" applyNumberFormat="1" applyBorder="1"/>
    <xf numFmtId="165" fontId="1" fillId="0" borderId="0" xfId="1" applyNumberFormat="1" applyFont="1" applyAlignment="1" applyProtection="1">
      <alignment horizontal="center" vertical="center" wrapText="1"/>
      <protection locked="0"/>
    </xf>
    <xf numFmtId="0" fontId="10" fillId="3" borderId="1" xfId="0" applyFont="1" applyFill="1" applyBorder="1" applyAlignment="1" applyProtection="1">
      <alignment horizontal="center" vertical="center"/>
      <protection locked="0"/>
    </xf>
    <xf numFmtId="0" fontId="10" fillId="2" borderId="1" xfId="0" applyFont="1" applyFill="1" applyBorder="1" applyAlignment="1" applyProtection="1">
      <alignment horizontal="center" vertical="center"/>
      <protection locked="0"/>
    </xf>
    <xf numFmtId="0" fontId="7" fillId="3" borderId="1" xfId="0" applyFont="1" applyFill="1" applyBorder="1" applyAlignment="1">
      <alignment horizontal="center" vertical="center" wrapText="1"/>
    </xf>
    <xf numFmtId="14" fontId="0" fillId="0" borderId="0" xfId="0" applyNumberFormat="1" applyAlignment="1">
      <alignment horizontal="center"/>
    </xf>
    <xf numFmtId="0" fontId="0" fillId="0" borderId="0" xfId="0" applyAlignment="1">
      <alignment horizontal="center"/>
    </xf>
    <xf numFmtId="0" fontId="1" fillId="0" borderId="0" xfId="0" applyFont="1" applyAlignment="1">
      <alignment horizontal="center" vertical="center"/>
    </xf>
    <xf numFmtId="0" fontId="5" fillId="0" borderId="0" xfId="0" applyFont="1" applyAlignment="1">
      <alignment horizontal="center" vertical="center"/>
    </xf>
  </cellXfs>
  <cellStyles count="2">
    <cellStyle name="Moneda" xfId="1" builtinId="4"/>
    <cellStyle name="Normal" xfId="0" builtinId="0"/>
  </cellStyles>
  <dxfs count="98">
    <dxf>
      <alignment wrapText="1"/>
    </dxf>
    <dxf>
      <alignment wrapText="1"/>
    </dxf>
    <dxf>
      <alignment vertical="center"/>
    </dxf>
    <dxf>
      <alignment horizontal="center"/>
    </dxf>
    <dxf>
      <alignment vertical="center"/>
    </dxf>
    <dxf>
      <alignment horizontal="center"/>
    </dxf>
    <dxf>
      <alignment wrapText="1"/>
    </dxf>
    <dxf>
      <border>
        <left style="thin">
          <color indexed="64"/>
        </left>
      </border>
    </dxf>
    <dxf>
      <border>
        <left style="thin">
          <color indexed="64"/>
        </left>
      </border>
    </dxf>
    <dxf>
      <border>
        <left style="thin">
          <color indexed="64"/>
        </left>
      </border>
    </dxf>
    <dxf>
      <border>
        <left style="thin">
          <color indexed="64"/>
        </left>
      </border>
    </dxf>
    <dxf>
      <border>
        <left style="thin">
          <color indexed="64"/>
        </left>
      </border>
    </dxf>
    <dxf>
      <border>
        <left style="thin">
          <color indexed="64"/>
        </left>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color theme="0" tint="-4.9989318521683403E-2"/>
      </font>
    </dxf>
    <dxf>
      <font>
        <color theme="0" tint="-4.9989318521683403E-2"/>
      </font>
    </dxf>
    <dxf>
      <fill>
        <patternFill patternType="solid">
          <bgColor rgb="FF7030A0"/>
        </patternFill>
      </fill>
    </dxf>
    <dxf>
      <fill>
        <patternFill patternType="solid">
          <bgColor rgb="FF7030A0"/>
        </patternFill>
      </fill>
    </dxf>
    <dxf>
      <font>
        <color theme="0" tint="-4.9989318521683403E-2"/>
      </font>
    </dxf>
    <dxf>
      <font>
        <color theme="0" tint="-4.9989318521683403E-2"/>
      </font>
    </dxf>
    <dxf>
      <fill>
        <patternFill patternType="solid">
          <bgColor rgb="FF7030A0"/>
        </patternFill>
      </fill>
    </dxf>
    <dxf>
      <fill>
        <patternFill patternType="solid">
          <bgColor rgb="FF7030A0"/>
        </patternFill>
      </fill>
    </dxf>
    <dxf>
      <alignment vertical="center"/>
    </dxf>
    <dxf>
      <alignment horizontal="center"/>
    </dxf>
    <dxf>
      <alignment vertic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color theme="0" tint="-4.9989318521683403E-2"/>
      </font>
    </dxf>
    <dxf>
      <font>
        <color theme="0" tint="-4.9989318521683403E-2"/>
      </font>
    </dxf>
    <dxf>
      <fill>
        <patternFill patternType="solid">
          <bgColor rgb="FF7030A0"/>
        </patternFill>
      </fill>
    </dxf>
    <dxf>
      <fill>
        <patternFill patternType="solid">
          <bgColor rgb="FF7030A0"/>
        </patternFill>
      </fill>
    </dxf>
    <dxf>
      <alignment vertical="center"/>
    </dxf>
    <dxf>
      <alignment horizontal="center"/>
    </dxf>
    <dxf>
      <alignment vertical="center"/>
    </dxf>
    <dxf>
      <alignment vertical="center"/>
    </dxf>
    <dxf>
      <alignment vertical="center"/>
    </dxf>
    <dxf>
      <alignment horizontal="center"/>
    </dxf>
    <dxf>
      <alignment horizontal="center"/>
    </dxf>
    <dxf>
      <font>
        <color theme="0" tint="-4.9989318521683403E-2"/>
      </font>
    </dxf>
    <dxf>
      <font>
        <color theme="0" tint="-4.9989318521683403E-2"/>
      </font>
    </dxf>
    <dxf>
      <fill>
        <patternFill patternType="solid">
          <bgColor rgb="FF7030A0"/>
        </patternFill>
      </fill>
    </dxf>
    <dxf>
      <fill>
        <patternFill patternType="solid">
          <bgColor rgb="FF7030A0"/>
        </patternFill>
      </fill>
    </dxf>
    <dxf>
      <alignment vertical="center"/>
    </dxf>
    <dxf>
      <alignment vertical="center"/>
    </dxf>
    <dxf>
      <alignment horizontal="center"/>
    </dxf>
    <dxf>
      <alignment horizontal="center"/>
    </dxf>
    <dxf>
      <border>
        <left style="thin">
          <color indexed="64"/>
        </left>
      </border>
    </dxf>
    <dxf>
      <border>
        <left style="thin">
          <color indexed="64"/>
        </left>
      </border>
    </dxf>
    <dxf>
      <border>
        <left style="thin">
          <color indexed="64"/>
        </left>
      </border>
    </dxf>
    <dxf>
      <border>
        <left style="thin">
          <color indexed="64"/>
        </left>
      </border>
    </dxf>
    <dxf>
      <border>
        <left style="thin">
          <color indexed="64"/>
        </left>
      </border>
    </dxf>
    <dxf>
      <border>
        <left style="thin">
          <color indexed="64"/>
        </left>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color theme="0" tint="-4.9989318521683403E-2"/>
      </font>
    </dxf>
    <dxf>
      <font>
        <color theme="0" tint="-4.9989318521683403E-2"/>
      </font>
    </dxf>
    <dxf>
      <fill>
        <patternFill patternType="solid">
          <bgColor rgb="FF7030A0"/>
        </patternFill>
      </fill>
    </dxf>
    <dxf>
      <fill>
        <patternFill patternType="solid">
          <bgColor rgb="FF7030A0"/>
        </patternFill>
      </fill>
    </dxf>
    <dxf>
      <font>
        <color theme="0" tint="-4.9989318521683403E-2"/>
      </font>
    </dxf>
    <dxf>
      <font>
        <color theme="0" tint="-4.9989318521683403E-2"/>
      </font>
    </dxf>
    <dxf>
      <fill>
        <patternFill patternType="solid">
          <bgColor rgb="FF7030A0"/>
        </patternFill>
      </fill>
    </dxf>
    <dxf>
      <fill>
        <patternFill patternType="solid">
          <bgColor rgb="FF7030A0"/>
        </patternFill>
      </fill>
    </dxf>
    <dxf>
      <fill>
        <patternFill patternType="solid">
          <bgColor rgb="FF7030A0"/>
        </patternFill>
      </fill>
    </dxf>
    <dxf>
      <fill>
        <patternFill patternType="solid">
          <bgColor rgb="FF7030A0"/>
        </patternFill>
      </fill>
    </dxf>
    <dxf>
      <font>
        <color theme="0" tint="-4.9989318521683403E-2"/>
      </font>
    </dxf>
    <dxf>
      <font>
        <color theme="0" tint="-4.9989318521683403E-2"/>
      </font>
    </dxf>
    <dxf>
      <font>
        <color theme="0" tint="-4.9989318521683403E-2"/>
      </font>
    </dxf>
    <dxf>
      <font>
        <color theme="0" tint="-4.9989318521683403E-2"/>
      </font>
    </dxf>
    <dxf>
      <fill>
        <patternFill patternType="solid">
          <bgColor rgb="FF7030A0"/>
        </patternFill>
      </fill>
    </dxf>
    <dxf>
      <fill>
        <patternFill patternType="solid">
          <bgColor rgb="FF7030A0"/>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dxf>
    <dxf>
      <alignment horizontal="center"/>
    </dxf>
    <dxf>
      <alignment vertical="center"/>
    </dxf>
    <dxf>
      <alignment vertical="center"/>
    </dxf>
    <dxf>
      <alignment vertical="center"/>
    </dxf>
    <dxf>
      <alignment horizontal="center"/>
    </dxf>
    <dxf>
      <alignment horizontal="center"/>
    </dxf>
    <dxf>
      <alignment wrapText="1"/>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204355</xdr:colOff>
      <xdr:row>0</xdr:row>
      <xdr:rowOff>0</xdr:rowOff>
    </xdr:from>
    <xdr:to>
      <xdr:col>1</xdr:col>
      <xdr:colOff>886431</xdr:colOff>
      <xdr:row>1</xdr:row>
      <xdr:rowOff>992338</xdr:rowOff>
    </xdr:to>
    <xdr:pic>
      <xdr:nvPicPr>
        <xdr:cNvPr id="2" name="Imagen 1" descr="Sistema de Convocatorias">
          <a:extLst>
            <a:ext uri="{FF2B5EF4-FFF2-40B4-BE49-F238E27FC236}">
              <a16:creationId xmlns:a16="http://schemas.microsoft.com/office/drawing/2014/main" id="{549EEA76-1990-4085-AAE0-A3B20FA01E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355" y="0"/>
          <a:ext cx="885824" cy="9885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304800</xdr:colOff>
      <xdr:row>2</xdr:row>
      <xdr:rowOff>0</xdr:rowOff>
    </xdr:from>
    <xdr:to>
      <xdr:col>0</xdr:col>
      <xdr:colOff>1266824</xdr:colOff>
      <xdr:row>5</xdr:row>
      <xdr:rowOff>1738</xdr:rowOff>
    </xdr:to>
    <xdr:pic>
      <xdr:nvPicPr>
        <xdr:cNvPr id="2" name="Imagen 1" descr="Sistema de Convocatorias">
          <a:extLst>
            <a:ext uri="{FF2B5EF4-FFF2-40B4-BE49-F238E27FC236}">
              <a16:creationId xmlns:a16="http://schemas.microsoft.com/office/drawing/2014/main" id="{15020E3C-2A38-4E05-BAB4-8CF280A02C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7775" y="400050"/>
          <a:ext cx="885824" cy="9885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aul Galvan" refreshedDate="46248.633923611109" createdVersion="7" refreshedVersion="7" minRefreshableVersion="3" recordCount="666" xr:uid="{83C20777-BA5A-42F0-8F54-CAA8D0ECCDFD}">
  <cacheSource type="worksheet">
    <worksheetSource ref="B7:AD1048576" sheet="Consolidado"/>
  </cacheSource>
  <cacheFields count="29">
    <cacheField name="VIGENCIA" numFmtId="0">
      <sharedItems containsString="0" containsBlank="1" containsNumber="1" containsInteger="1" minValue="2026" maxValue="2026"/>
    </cacheField>
    <cacheField name="NÚMERO CONTRATO" numFmtId="0">
      <sharedItems containsString="0" containsBlank="1" containsNumber="1" containsInteger="1" minValue="593" maxValue="631"/>
    </cacheField>
    <cacheField name="Link SECOP" numFmtId="0">
      <sharedItems containsBlank="1"/>
    </cacheField>
    <cacheField name="PROCESO SELECCIÓN" numFmtId="0">
      <sharedItems containsBlank="1" count="15">
        <s v="SELECCIÓN ABREVIDADA MC"/>
        <s v="REGIMEN ESPECIAL"/>
        <s v="Mínima Cuantía"/>
        <s v="CONTRATACION DIRECTA"/>
        <s v="SELECCIÓN ABREVIDADA TVEC"/>
        <s v="SELECCIÓN ABREVIDADA BP"/>
        <m/>
        <s v="MIMINA CUANTIA" u="1"/>
        <s v="SELECCIÓN ABREVIDADA" u="1"/>
        <s v="LICITACIÓN PÚBLICA" u="1"/>
        <s v="OTRA REGIMEN ESPECIAL" u="1"/>
        <s v="Contratación régimen especial" u="1"/>
        <s v="SELECCION ABREVIADA" u="1"/>
        <s v="SELECCIÓN ABREVIADA" u="1"/>
        <s v="LICITACION PUBLICA" u="1"/>
      </sharedItems>
    </cacheField>
    <cacheField name="NÚMERO DE PROCESO" numFmtId="0">
      <sharedItems containsBlank="1"/>
    </cacheField>
    <cacheField name="CLASE CONTRATO" numFmtId="0">
      <sharedItems containsBlank="1" count="26">
        <s v="CONTRATO DE PRESTACIÓN DE SERVICIOS"/>
        <s v="CONTRATO DE COLABORACIÓN"/>
        <s v="COMPRAVENTA"/>
        <s v="SEGUROS"/>
        <s v="CONTRATO DE ARRENDAMIENTO"/>
        <s v="CONVENIO DE COOPERACIÓN"/>
        <s v="PRESTACIÓN DE SERVICIOS"/>
        <s v="CONVENIO INTERADMINISTRATIVO"/>
        <s v="CONTRATO DE COMISIÓN"/>
        <s v="CONVENIO DE ASOCIACIÓN"/>
        <s v="SUMINISTRO"/>
        <s v="CONTRATO DE PRESTACIÓN DE SERVICIOS PROFESIONALES Y/O APOYO A LA GESTIÓN"/>
        <m/>
        <s v="CONTRATO DE ARENDAMIENTO" u="1"/>
        <s v="Decreto 092 de 2017" u="1"/>
        <s v="ORDEN DE COMPRA" u="1"/>
        <s v="CONTRATO PRESTACION DE SERVICIOS" u="1"/>
        <s v="CONTRATO DE COLABORACION" u="1"/>
        <s v="CONTRATO INTERADMINISTRATIVO" u="1"/>
        <s v="CONVENIO DE ASOCIACION" u="1"/>
        <s v="CONVENIO INTERADMINITRATIVO DERIVADO" u="1"/>
        <s v="CONTRATO DE COMISION" u="1"/>
        <s v="CONTRATO DE OBRA" u="1"/>
        <s v="CONTRATO INNOMINADO" u="1"/>
        <s v="PRESTACION DE SERVICIOS" u="1"/>
        <s v="CONTRATO DE PRESTACIÓN DE SERVICIOS PROVEEDOR EXCLUSIVO" u="1"/>
      </sharedItems>
    </cacheField>
    <cacheField name="EXPERIENCIA LABORAL Y PROFESIONAL" numFmtId="0">
      <sharedItems containsBlank="1"/>
    </cacheField>
    <cacheField name="DEPENDENCIA" numFmtId="0">
      <sharedItems containsBlank="1" longText="1"/>
    </cacheField>
    <cacheField name="OBJETO DEL CONTRATO" numFmtId="0">
      <sharedItems containsBlank="1" longText="1"/>
    </cacheField>
    <cacheField name="TIPO GASTO" numFmtId="0">
      <sharedItems containsBlank="1" count="4">
        <s v="1 1. Inversión"/>
        <s v="2 2. Funcionamiento"/>
        <m/>
        <s v="4 4. Otro" u="1"/>
      </sharedItems>
    </cacheField>
    <cacheField name="TEMA GASTO/INVERSION" numFmtId="0">
      <sharedItems containsNonDate="0" containsString="0" containsBlank="1"/>
    </cacheField>
    <cacheField name="NATURALEZA CONTRATISTA" numFmtId="0">
      <sharedItems containsBlank="1" count="5">
        <s v="2 Jurídica"/>
        <s v="3 Jurídica Extranjera"/>
        <s v="1 Natural "/>
        <m/>
        <s v="1 Natural" u="1"/>
      </sharedItems>
    </cacheField>
    <cacheField name="IDENTIFICACIÓN CONTRATISTA" numFmtId="0">
      <sharedItems containsString="0" containsBlank="1" containsNumber="1" containsInteger="1" minValue="79882982" maxValue="8002096863"/>
    </cacheField>
    <cacheField name="RAZÓN SOCIAL" numFmtId="0">
      <sharedItems containsBlank="1"/>
    </cacheField>
    <cacheField name="CORREO INSTITUCIONAL" numFmtId="0">
      <sharedItems containsBlank="1"/>
    </cacheField>
    <cacheField name="TELEFONO" numFmtId="0">
      <sharedItems containsString="0" containsBlank="1" containsNumber="1" containsInteger="1" minValue="2326440" maxValue="3227383340"/>
    </cacheField>
    <cacheField name="N° RP" numFmtId="0">
      <sharedItems containsBlank="1" containsMixedTypes="1" containsNumber="1" containsInteger="1" minValue="1509" maxValue="1904"/>
    </cacheField>
    <cacheField name="VALOR RP" numFmtId="166">
      <sharedItems containsBlank="1" containsMixedTypes="1" containsNumber="1" containsInteger="1" minValue="8230734" maxValue="320000000"/>
    </cacheField>
    <cacheField name="FECHA RP" numFmtId="14">
      <sharedItems containsNonDate="0" containsDate="1" containsString="0" containsBlank="1" minDate="2026-07-02T00:00:00" maxDate="2026-07-24T00:00:00"/>
    </cacheField>
    <cacheField name="N° CDP" numFmtId="0">
      <sharedItems containsBlank="1" containsMixedTypes="1" containsNumber="1" containsInteger="1" minValue="698" maxValue="2159"/>
    </cacheField>
    <cacheField name="VALOR CDP" numFmtId="0">
      <sharedItems containsBlank="1" containsMixedTypes="1" containsNumber="1" containsInteger="1" minValue="18745000" maxValue="3550000000"/>
    </cacheField>
    <cacheField name="FECHA CDP" numFmtId="14">
      <sharedItems containsDate="1" containsBlank="1" containsMixedTypes="1" minDate="2026-02-11T00:00:00" maxDate="2026-06-27T00:00:00"/>
    </cacheField>
    <cacheField name="ORDENADOR" numFmtId="0">
      <sharedItems containsBlank="1"/>
    </cacheField>
    <cacheField name="SUPERVISOR" numFmtId="0">
      <sharedItems containsBlank="1"/>
    </cacheField>
    <cacheField name="VALOR INICIAL" numFmtId="0">
      <sharedItems containsString="0" containsBlank="1" containsNumber="1" containsInteger="1" minValue="0" maxValue="3122093334"/>
    </cacheField>
    <cacheField name="PLAZO" numFmtId="0">
      <sharedItems containsString="0" containsBlank="1" containsNumber="1" containsInteger="1" minValue="-30" maxValue="580"/>
    </cacheField>
    <cacheField name="FECHA SUSCRIPCIÓN CONTRATO" numFmtId="14">
      <sharedItems containsNonDate="0" containsDate="1" containsString="0" containsBlank="1" minDate="2026-06-18T00:00:00" maxDate="2026-07-30T00:00:00"/>
    </cacheField>
    <cacheField name="FECHA REAL INICIO" numFmtId="14">
      <sharedItems containsNonDate="0" containsDate="1" containsString="0" containsBlank="1" minDate="2026-07-03T00:00:00" maxDate="2026-08-01T00:00:00"/>
    </cacheField>
    <cacheField name="FECHA DE TERMINACION" numFmtId="0">
      <sharedItems containsNonDate="0" containsDate="1" containsString="0" containsBlank="1" minDate="2026-06-30T00:00:00" maxDate="2028-02-03T00:00: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66">
  <r>
    <n v="2026"/>
    <n v="593"/>
    <s v="https://community.secop.gov.co/Public/Tendering/OpportunityDetail/Index?noticeUID=CO1.NTC.10392093&amp;isFromPublicArea=True&amp;isModal=true&amp;asPopupView=true"/>
    <x v="0"/>
    <s v="SCRD-SAMC-08-2026"/>
    <x v="0"/>
    <s v="N.A"/>
    <s v="SUBDIRECCIÓN DE INFRAESTRUCTURA Y PATRIMONIO CULTURAL"/>
    <s v="Desmontaje; transporte; montaje y mantenimiento preventivo de una estructura móvil no convencional; destinada a operar como equipamiento cultural itinerante para el desarrollo de eventos culturales en el distrito capital"/>
    <x v="0"/>
    <m/>
    <x v="0"/>
    <n v="900361140"/>
    <s v="ARQUITECTURA MAS VERDE SAS"/>
    <m/>
    <n v="6957322"/>
    <m/>
    <m/>
    <m/>
    <n v="938"/>
    <n v="308726228"/>
    <d v="2026-03-27T00:00:00"/>
    <s v="DIRECCIÓN DE ARTE, CULTURA Y PATRIMONIO"/>
    <s v="DANIEL FELIPE GUTIERREZ VARGAS"/>
    <n v="278625417"/>
    <n v="92"/>
    <d v="2026-06-18T00:00:00"/>
    <d v="2026-07-06T00:00:00"/>
    <d v="2026-10-05T00:00:00"/>
  </r>
  <r>
    <n v="2026"/>
    <n v="597"/>
    <s v="https://community.secop.gov.co/Public/Tendering/ContractNoticePhases/View?PPI=CO1.PPI.47979637&amp;isFromPublicArea=True&amp;isModal=False"/>
    <x v="1"/>
    <s v="FUNDACION DITIRAMBO"/>
    <x v="1"/>
    <s v="N.A"/>
    <s v="DIRECCIÓN DE FOMENTO"/>
    <s v="Celebrar contrato de colaboración para la realización del proyecto V Festibienal De Teatro de Bogotá 2026 al cual se le asignó recursos mediante la Convocatoria pública del Programa Distrital de Apoyos Concertados PDAC 2026; en la modalidad Proyectos locales e interlocales."/>
    <x v="0"/>
    <m/>
    <x v="0"/>
    <n v="8002096863"/>
    <s v="Ditirambo Teatro"/>
    <m/>
    <n v="2326440"/>
    <n v="1528"/>
    <n v="95280698"/>
    <d v="2026-07-03T00:00:00"/>
    <m/>
    <m/>
    <m/>
    <s v="SUBSECRETARIA DE GOBERNANZA"/>
    <s v="JUAN DIEGO JARAMILLO MORALES"/>
    <n v="95280698"/>
    <n v="163"/>
    <d v="2026-06-25T00:00:00"/>
    <d v="2026-07-06T00:00:00"/>
    <d v="2026-12-15T00:00:00"/>
  </r>
  <r>
    <n v="2026"/>
    <n v="598"/>
    <s v="https://community.secop.gov.co/Public/Tendering/OpportunityDetail/Index?noticeUID=CO1.NTC.10396799&amp;isFromPublicArea=True&amp;isModal=true&amp;asPopupView=true"/>
    <x v="1"/>
    <s v="FUNDACION ERNESTO ARONNA"/>
    <x v="1"/>
    <s v="N.A"/>
    <s v="DIRECCIÓN DE FOMENTO"/>
    <s v="Celebrar contrato de colaboración para la realización del proyecto IV Festival Monólogos en Tono de comedia 2026 al cual se le asignó recursos mediante la Convocatoria pública del Programa Distrital de Apoyos Concertados PDAC 2026; en la modalidad Proyectos locales e interlocales."/>
    <x v="0"/>
    <m/>
    <x v="0"/>
    <n v="800053922"/>
    <s v="FUNDACION ERNESTO ARONNA"/>
    <m/>
    <n v="3587645"/>
    <m/>
    <m/>
    <m/>
    <m/>
    <m/>
    <m/>
    <s v="SUBSECRETARIA DE GOBERNANZA"/>
    <s v="JUAN DIEGO JARAMILLO MORALES"/>
    <n v="93583500"/>
    <n v="161"/>
    <d v="2026-06-25T00:00:00"/>
    <d v="2026-07-08T00:00:00"/>
    <d v="2026-12-15T00:00:00"/>
  </r>
  <r>
    <n v="2026"/>
    <n v="600"/>
    <s v="https://community.secop.gov.co/Public/Tendering/ContractNoticePhases/View?PPI=CO1.PPI.48231057&amp;isFromP"/>
    <x v="1"/>
    <s v="FUNDACION TEATRO TALLER DE COLOMBIA - PDAC 2026."/>
    <x v="1"/>
    <s v="N.A"/>
    <s v="DIRECCIÓN DE FOMENTO"/>
    <s v="Celebrar contrato de colaboración para la realización del proyecto Teatro para todos 2026- Llegando con teatro a zonas vulnerables urbanas y rurales de Bogotá al cual se le asignó recursos mediante la Convocatoria pública del Programa Distrital de Apoyos Concertados PDAC 2026; en la modalidad Proyectos locales e interlocales."/>
    <x v="0"/>
    <m/>
    <x v="0"/>
    <n v="860048102"/>
    <s v="Fundacion Teatro Taller de Colombia"/>
    <m/>
    <n v="2836444"/>
    <m/>
    <m/>
    <m/>
    <m/>
    <m/>
    <m/>
    <s v="SUBSECRETARIA DE GOBERNANZA"/>
    <s v="JUAN DIEGO JARAMILLO MORALES"/>
    <n v="95280698"/>
    <n v="160"/>
    <d v="2026-06-30T00:00:00"/>
    <d v="2026-07-09T00:00:00"/>
    <d v="2026-12-15T00:00:00"/>
  </r>
  <r>
    <n v="2026"/>
    <n v="601"/>
    <s v="https://community.secop.gov.co/Public/Tendering/ContractNoticePhases/View?PPI=CO1.PPI.48088043&amp;isFromPublicArea=True&amp;isModal=False"/>
    <x v="1"/>
    <s v="ASOCIACION CULTURAL TEATROVA - PDAC 2026"/>
    <x v="1"/>
    <s v="N.A"/>
    <s v="DIRECCIÓN DE FOMENTO"/>
    <s v="Celebrar contrato de colaboración para la realización del proyecto &quot;XV Festival Internacional de la Máscara&quot; al cual se le asignó recursos mediante la Convocatoria pública del Programa Distrital de Apoyos Concertados PDAC 2026, en la modalidad Proyectos locales e interlocales"/>
    <x v="0"/>
    <m/>
    <x v="0"/>
    <n v="800098091"/>
    <s v="ASOCIACIÓN CULTURAL TEATROVA"/>
    <m/>
    <n v="3362401"/>
    <n v="1557"/>
    <n v="95280698"/>
    <d v="2026-07-06T00:00:00"/>
    <n v="876"/>
    <n v="95280698"/>
    <d v="2026-03-25T00:00:00"/>
    <s v="SUBSECRETARIA DE GOBERNANZA"/>
    <s v="JUAN DIEGO JARAMILLO MORALES"/>
    <n v="95280698"/>
    <n v="160"/>
    <d v="2026-07-03T00:00:00"/>
    <d v="2026-07-09T00:00:00"/>
    <d v="2026-12-15T00:00:00"/>
  </r>
  <r>
    <n v="2026"/>
    <n v="602"/>
    <s v="https://community.secop.gov.co/Public/Tendering/ContractNoticePhases/View?PPI=CO1.PPI.47819219&amp;isFromPublicArea=True&amp;isModal=False"/>
    <x v="2"/>
    <s v="SCRD-MIC-15-2026"/>
    <x v="2"/>
    <s v="N.A"/>
    <s v="Oficina de Tecnologías de la Información"/>
    <s v="Adquisición de paquete de software para automatización de procesos para la Secretaría de Cultura Recreación y Deporte"/>
    <x v="0"/>
    <m/>
    <x v="0"/>
    <n v="901394655"/>
    <s v="ROYAL TECH GROUP S.A.S"/>
    <m/>
    <n v="3155482662"/>
    <n v="1509"/>
    <n v="8230734"/>
    <d v="2026-07-02T00:00:00"/>
    <n v="698"/>
    <n v="18745000"/>
    <d v="2026-02-11T00:00:00"/>
    <s v="DIRECCION DE GESTIÓN CORPORATIVA Y RELACIÓN CON EL CIUDADANO"/>
    <s v="JAVIER ENRIQUE MARINO NAVARRO"/>
    <n v="8230734"/>
    <n v="31"/>
    <d v="2026-07-02T00:00:00"/>
    <d v="2026-07-16T00:00:00"/>
    <d v="2026-08-15T00:00:00"/>
  </r>
  <r>
    <n v="2026"/>
    <n v="603"/>
    <s v="https://community.secop.gov.co/Public/Tendering/ContractNoticePhases/View?PPI=CO1.PPI.47632304&amp;isFromPublicArea=True&amp;isModal=False"/>
    <x v="0"/>
    <s v="SCRD-SAMC-16-2026"/>
    <x v="3"/>
    <s v="N.A"/>
    <s v="Dirección de Gestión Corporativa y Relación con el Ciudadano"/>
    <s v="Contratar los seguros que amparen los intereses patrimoniales actuales y futuros, así como los bienes de propiedad de la Secretaría Distrital de Cultura, Recreación y Deporte (SCRD), que estén bajo su responsabilidad y custodia y aquellos que sean adquiridos para desarrollar las funciones inherentes a su actividad, así como la expedición de cualquier otra póliza de seguros que requiera la entidad en el desarrollo de su actividad"/>
    <x v="1"/>
    <m/>
    <x v="0"/>
    <n v="902081725"/>
    <s v="UNION TEMPORAL ALLIANZ SEGUROS-SEGUROS DEL ESTADO-SCRD-SAMC-16-2026 UNION TEMPORAL ALLIANZ SEGUROS-SEGUROS DEL ESTADO-SCRD-SAMC-16-2026"/>
    <m/>
    <n v="3160242464"/>
    <s v="1542_x000a_1544_x000a_1545"/>
    <s v="$ 257.808.304_x000a_$ 285.000.000_x000a_$ 14.958.632"/>
    <d v="2026-07-03T00:00:00"/>
    <s v="1144_x000a_1150_x000a_1151"/>
    <s v="$ 262.000.000_x000a_$ 285.000.000_x000a_$ 15.000.000"/>
    <s v="15/05/2026_x000a_25/05/2026_x000a_25/05/2026"/>
    <s v="DIRECCION DE GESTIÓN CORPORATIVA Y RELACIÓN CON EL CIUDADANO"/>
    <s v="SANDRA PATRICIA CASTIBLANCO MONROY"/>
    <n v="557766936"/>
    <n v="580"/>
    <d v="2026-07-03T00:00:00"/>
    <d v="2026-07-03T00:00:00"/>
    <d v="2028-02-02T00:00:00"/>
  </r>
  <r>
    <n v="2026"/>
    <n v="604"/>
    <s v="https://community.secop.gov.co/Public/Tendering/ContractNoticePhases/View?PPI=CO1.PPI.48381922&amp;isFromPublicArea=True&amp;isModal=False"/>
    <x v="3"/>
    <s v="CONTRATO DE ARRENDAMIENTO EDIFICIO AFINSA"/>
    <x v="4"/>
    <s v="N.A"/>
    <s v="GRUPO INTERNO DE _x000a_TRABAJO DE GESTION DE SERVICIOS _x000a_ADMINISTRATIVOS"/>
    <s v="ENTREGAR A LA SECRETARIA, EN CALIDAD DE ARRENDAMIENTO EL ESPACIO FÍSICO UBICADO EN EL EDIFICIO AFINSA DESTINADO A LA CONSERVACIÓN DE ARCHIVOS DE LA GESTIÓN DOCUMENTAL, BIENES Y OFICINAS ADMINISTRATIVAS DE LA SECRETARIA DISTRITAL DE CULTURA RECREACIÓN Y DEPORTE."/>
    <x v="1"/>
    <m/>
    <x v="0"/>
    <n v="900332126"/>
    <s v="CF COMUNICACIONES E INGENIERIA SAS"/>
    <m/>
    <n v="4776166"/>
    <n v="1611"/>
    <n v="214581700"/>
    <d v="2026-07-07T00:00:00"/>
    <n v="1214"/>
    <n v="214581700"/>
    <d v="2026-06-19T00:00:00"/>
    <s v="DIRECCION DE GESTIÓN CORPORATIVA Y RELACIÓN CON EL CIUDADANO"/>
    <s v="PAOLA ANDREA RAMIREZ GUTIERREZ"/>
    <n v="214581700"/>
    <n v="175"/>
    <d v="2026-07-07T00:00:00"/>
    <d v="2026-07-10T00:00:00"/>
    <d v="2026-12-31T00:00:00"/>
  </r>
  <r>
    <n v="2026"/>
    <n v="605"/>
    <s v="https://community.secop.gov.co/Public/Tendering/ContractNoticePhases/View?PPI=CO1.PPI.48019881&amp;isFromPublicArea=True&amp;isModal=False "/>
    <x v="3"/>
    <s v="OEI-CONVENIO DE COOPERACIÓN"/>
    <x v="5"/>
    <s v="N.A"/>
    <s v="DESPACHO SECRETARÍA DISTRITAL DE CULTURA, RECREACIÓN Y DEPORTE"/>
    <s v="Aunar esfuerzos técnicos; humanos; administrativos  y financieros entre la Organización de Estados_x000a_Iberoamericanos (OEI) y la Secretaría de Cultura; Recreación y Deporte (SCRD) con el fin de_x000a_implementar acciones de investigación; formación; divulgación; gestión del conocimiento_x000a_relacionadas con procesos culturales en las ciudades de Iberoamérica."/>
    <x v="0"/>
    <m/>
    <x v="1"/>
    <n v="860403137"/>
    <s v="ORGANIZACION DE ESTADOS IBEROAMERICANOS -OEI"/>
    <m/>
    <n v="3469300"/>
    <n v="1553"/>
    <n v="320000000"/>
    <d v="2026-07-06T00:00:00"/>
    <n v="1014"/>
    <n v="320000000"/>
    <d v="2026-04-15T00:00:00"/>
    <s v="SUBSECRETARIA DE GOBERNANZA"/>
    <s v="NATALIA SEFAIR LÓPEZ "/>
    <n v="320000000"/>
    <n v="217"/>
    <d v="2026-07-06T00:00:00"/>
    <d v="2026-07-08T00:00:00"/>
    <d v="2027-02-09T00:00:00"/>
  </r>
  <r>
    <n v="2026"/>
    <n v="606"/>
    <s v="https://operaciones.colombiacompra.gov.co/tienda-virtual-del-estado-colombiano/ordenes-compra/166365"/>
    <x v="4"/>
    <s v="ORDEN DE COMPRA 166365"/>
    <x v="6"/>
    <s v="N.A"/>
    <s v="GRUPO INTERNO DE_x000a_TRABAJO DE GESTION DE SERVICIOS_x000a_ADMINISTRATIVOS"/>
    <s v="La Secretaría Distrital de Cultura, Recreación y Deporte requiere contratar el servicio de transporte terrestre automotor especial de pasajeros para garantizar el desplazamiento oportuno de servidores públicos, contratistas y personal autorizado en desarrollo de las funciones y actividades misionales de la Entidad. La contratación permitirá atender las necesidades de movilidad institucional, asegurando la continuidad del servicio y el cumplimiento de los programas y proyectos a cargo de la Secretaría. "/>
    <x v="2"/>
    <m/>
    <x v="0"/>
    <n v="900470772"/>
    <s v="TRANSPORTES CSC SAS - EN REORGANIZACION"/>
    <m/>
    <n v="7968374"/>
    <m/>
    <m/>
    <m/>
    <m/>
    <m/>
    <m/>
    <s v="DIRECCION DE GESTIÓN CORPORATIVA Y RELACIÓN CON EL CIUDADANO"/>
    <s v="PAOLA ANDREA RAMIREZ GUTIERREZ"/>
    <n v="476350487"/>
    <n v="169"/>
    <d v="2026-07-01T00:00:00"/>
    <d v="2026-07-16T00:00:00"/>
    <d v="2026-12-31T00:00:00"/>
  </r>
  <r>
    <n v="2026"/>
    <n v="607"/>
    <s v="https://community.secop.gov.co/Public/Tendering/OpportunityDetail/Index?noticeUID=CO1.NTC.10453709&amp;isFromPublicArea=True&amp;isModal=true&amp;asPopupView=true"/>
    <x v="3"/>
    <s v="Convenio interadministrativo excedentes financieros"/>
    <x v="7"/>
    <s v="N.A"/>
    <s v="Asesor (a) de Despacho Código 105 Grado 05_x000a_Alcalde Local de Usaquén"/>
    <s v="AUNAR ESFUERZOS TÉCNICOS, ADMINISTRATIVOS_x000a_Y FINANCIEROS ENTRE EL FONDO DE_x000a_DESARROLLO LOCAL DE USAQUÉN Y LA_x000a_SECRETARÍA DISTRITAL DE CULTURA,_x000a_RECREACIÓN Y DEPORTE PARA DESARROLLAR_x000a_INICIATIVAS CULTURALES, ARTÍSTICAS,_x000a_PATRIMONIALES, COMUNITARIAS Y DE BIENESTAR_x000a_QUE IMPULSEN LA TRANSFORMACIÓN SOCIAL,_x000a_CULTURAL Y ECONÓMICA DE LA LOCALIDAD DE_x000a_Usaquén, EN EL MARCO DE LAS APUESTAS DEL_x000a_PLAN DISTRITAL DE DESARROLLO “BOGOTÁ_x000a_CAMINA SEGURA 2024-2027”, DE CONFORMIDAD_x000a_CON EL ANEXO TÉCNICO Y LOS COMPONENTES_x000a_ALLÍ DEFINIDOS"/>
    <x v="0"/>
    <m/>
    <x v="0"/>
    <n v="899999061"/>
    <s v="ALCALDIA LOCAL DE USAQUEN"/>
    <m/>
    <n v="6299567"/>
    <m/>
    <m/>
    <m/>
    <n v="1523"/>
    <n v="3550000000"/>
    <d v="2026-06-22T00:00:00"/>
    <s v="SUBSECRETARIA DE GOBERNANZA"/>
    <s v="ANA MARÍA BOADA AYALA_x000a_DANIEL HERNANDO  ORTIZ QUINTERO"/>
    <n v="0"/>
    <n v="176"/>
    <d v="2026-07-03T00:00:00"/>
    <d v="2026-07-09T00:00:00"/>
    <d v="2026-12-31T00:00:00"/>
  </r>
  <r>
    <n v="2026"/>
    <n v="608"/>
    <s v="https://community.secop.gov.co/Public/Tendering/ContractNoticePhases/View?PPI=CO1.PPI.48603277&amp;isFromPublicArea=True&amp;isModal=False"/>
    <x v="5"/>
    <s v="SCRD-SA-BP-24-2026"/>
    <x v="8"/>
    <s v="N.A"/>
    <s v="GRUPO INTERNO DE _x000a_TRABAJO DE GESTION DE SERVICIOS _x000a_ADMINISTRATIVOS_x000a_Director(a) de la Dirección de Asuntos Locales y Participación- DALP _x000a_Subdirector (a) de la Subdirección Distrital de Cultura Ciudadana y Gestión del Conocimiento _x000a_Director(a) Dirección de Economía, Estudios y Política- DEEP_x000a_Asesor (a) de Despacho – Asesor Cooperación y Relacionamiento Internacional_x000a_Director(a) Dirección de Gestión Corporativa y Relación con el Ciudadano"/>
    <s v="Contratar un comisionista que actúe en nombre propio y por cuenta de la SECRETARÍA DISTRITAL DE CULTURA RECREACIÓN Y DEPORTE, EN CALIDAD DE COMITENTE COMPRADOR, PARA QUE LLEVE A CABO EN EL MERCADO DE COMPRA PÚBLICAS -MCP- DE LA BOLSA MERCANTIL DE COLOMBIA S.A. -BMC-, LA NEGOCIACIÓN O NEGOCIACIONES NECESARIAS PARA LA PRESTACIÓN DE LOS SERVICIOS DE CATERING PARA LA SECRETARÍA DISTRITAL DE CULTURA, RECREACIÓN Y DEPORTE, EN LOS EVENTOS Y ACTIVIDADES DE LA ENTIDAD O EN LOS QUE ÉSTA PARTICIPE, DE ACUERDO CON LAS NECESIDADES LOGÍSTICAS IDENTIFICADAS PARA SU DESARROLLO "/>
    <x v="2"/>
    <m/>
    <x v="0"/>
    <n v="830103828"/>
    <s v="AGROBOLSA S.A."/>
    <s v="N/A"/>
    <n v="7560065"/>
    <m/>
    <m/>
    <m/>
    <m/>
    <m/>
    <m/>
    <s v="DIRECCION DE GESTIÓN CORPORATIVA Y RELACIÓN CON EL CIUDADANO"/>
    <s v="PAOLA ANDREA RAMIREZ GUTIERREZ _x000a_JULIAN FELIPE DUARTE ÁLVAREZ_x000a_ANGÉLICA ROCÍO MARTÍNEZ TORRES_x000a_NATALIA SEFAIR LOPEZ _x000a_SANDRA PATRICIA CASTIBLANCO MONROY "/>
    <n v="8324769"/>
    <n v="170"/>
    <d v="2026-07-10T00:00:00"/>
    <d v="2026-07-15T00:00:00"/>
    <d v="2026-12-31T00:00:00"/>
  </r>
  <r>
    <n v="2026"/>
    <n v="609"/>
    <s v="https://community.secop.gov.co/Public/Tendering/ContractNoticePhases/View?PPI=CO1.PPI.48046958&amp;isFromPublicArea=True&amp;isModal=False"/>
    <x v="1"/>
    <s v="SCRD-RECO-19-2026"/>
    <x v="9"/>
    <s v="N.A"/>
    <s v="Dirección de Transformaciones Culturales"/>
    <s v="Aunar esfuerzos entre la Secretaría Distrital de Cultura, Recreación y Deporte y una entidad sin ánimo de lucro, para la producción y presentación de acciones artísticas, performáticas y escenográficas asociadas a proyectos, laboratorios de co-creación o iniciativas adelantadas por la misma o en las que haga parte, en el marco de las transformaciones culturales del nivel local, barrial o ciudadano, así como en los diferentes espacios de internacionalización en los cuales participe la SCRD."/>
    <x v="0"/>
    <m/>
    <x v="0"/>
    <n v="830500660"/>
    <s v="CORPORACIÓN DC ARTE"/>
    <m/>
    <n v="2436827"/>
    <m/>
    <m/>
    <m/>
    <m/>
    <m/>
    <m/>
    <s v="SUBSECRETARIA DE CULTURA CIUDADANA"/>
    <s v="MARIANA ALVAREZ MATALLANA"/>
    <n v="3122093334"/>
    <n v="154"/>
    <d v="2026-07-17T00:00:00"/>
    <d v="2026-07-30T00:00:00"/>
    <d v="2026-12-30T00:00:00"/>
  </r>
  <r>
    <n v="2026"/>
    <n v="610"/>
    <s v="https://community.secop.gov.co/Public/Tendering/OpportunityDetail/Index?noticeUID=CO1.NTC.10377256&amp;isFromPublicArea=True&amp;isModal=true&amp;asPopupView=true"/>
    <x v="2"/>
    <s v="SCRD-MIC-18-2026"/>
    <x v="0"/>
    <s v="N.A"/>
    <s v="SUBDIRECCIÓN DE INFRAESTRUCTURA Y PATRIMONIO CULTURAL"/>
    <s v="Prestar los servicios de mantenimiento preventivo y correctivo a la Secretaría Distrital de Cultura; Recreación y Deporte; para el sistema de Circuito Cerrado de Televisión - CCTV y los espacios que lo complementan; ubicados en el Centro de Felicidad - CEFE Chapinero; de acuerdo con los requerimientos logísticos; técnicos y de insumos necesarios para su adecuado funcionamiento."/>
    <x v="2"/>
    <m/>
    <x v="0"/>
    <n v="901464022"/>
    <s v="NOVATRON SOLUCIONES INTEGRADAS SAS"/>
    <m/>
    <n v="3227383340"/>
    <m/>
    <m/>
    <m/>
    <m/>
    <m/>
    <m/>
    <s v="DIRECCIÓN DE ARTE, CULTURA Y PATRIMONIO"/>
    <s v="DANIEL FELIPE GUTIERREZ VARGAS"/>
    <n v="51249730"/>
    <n v="155"/>
    <d v="2026-07-21T00:00:00"/>
    <d v="2026-07-30T00:00:00"/>
    <d v="2026-12-31T00:00:00"/>
  </r>
  <r>
    <n v="2026"/>
    <n v="611"/>
    <s v="https://community.secop.gov.co/Public/Tendering/OpportunityDetail/Index?noticeUID=CO1.NTC.10526787&amp;isFromPublicArea=True&amp;isModal=true&amp;asPopupView=true"/>
    <x v="3"/>
    <s v="Convenio interadministrativo excedentes financieros"/>
    <x v="7"/>
    <s v="N.A"/>
    <s v="Dirección de Asuntos Locales y Participación"/>
    <s v="AUNAR ESFUERZOS TÉCNICOS, ADMINISTRATIVOS Y_x000a_FINANCIEROS ENTRE EL FONDO DE DESARROLLO_x000a_LOCAL DE CIUDAD BOLÍVAR Y LA SECRETARÍA_x000a_DISTRITAL DE CULTURA, RECREACIÓN Y DEPORTE_x000a_PARA DESARROLLAR INICIATIVAS CULTURALES,_x000a_ARTÍSTICAS, PATRIMONIALES, COMUNITARIAS Y DE_x000a_BIENESTAR QUE IMPULSEN LA TRANSFORMACIÓN_x000a_SOCIAL, CULTURAL Y ECONÓMICA DE LA_x000a_LOCALIDAD DE CIUDAD BOLÍVAR, EN EL MARCO DE_x000a_LAS APUESTAS DEL PLAN DISTRITAL DE_x000a_DESARROLLO “BOGOTÁ CAMINA SEGURA 2024-2027”,_x000a_DE CONFORMIDAD CON EL ANEXO TÉCNICO Y LOS_x000a_COMPONENTES ALLÍ DEFINIDOS"/>
    <x v="0"/>
    <m/>
    <x v="0"/>
    <n v="899999061"/>
    <s v="ALCALDIA LOCAL DE CIUDAD BOLIVAR"/>
    <m/>
    <n v="7799280"/>
    <m/>
    <m/>
    <m/>
    <n v="2159"/>
    <n v="450000000"/>
    <d v="2026-06-26T00:00:00"/>
    <s v="SUBSECRETARIA DE GOBERNANZA"/>
    <s v="JULIAN FELIPE DUARTE ALVAREZ"/>
    <n v="0"/>
    <n v="194"/>
    <d v="2026-07-21T00:00:00"/>
    <d v="2026-07-22T00:00:00"/>
    <d v="2027-01-31T00:00:00"/>
  </r>
  <r>
    <n v="2026"/>
    <n v="612"/>
    <s v="https://community.secop.gov.co/Public/Tendering/ContractNoticePhases/View?PPI=CO1.PPI.48414441&amp;isFromPublicArea=True&amp;isModal=False "/>
    <x v="2"/>
    <s v="SCRD-MIC-26-2026"/>
    <x v="10"/>
    <s v="N.A"/>
    <s v="Grupo Interno de Trabajo de Gestión Financiera"/>
    <s v="Suministro de Certificados Digitales de Función Pública Acreditado"/>
    <x v="2"/>
    <m/>
    <x v="0"/>
    <n v="901312112"/>
    <s v="CAMERFIRMA"/>
    <m/>
    <n v="3052986580"/>
    <m/>
    <m/>
    <m/>
    <m/>
    <m/>
    <m/>
    <s v="DIRECCION DE GESTIÓN CORPORATIVA Y RELACIÓN CON EL CIUDADANO"/>
    <s v="HUGO JAIRO ROBLES HERNANDEZ"/>
    <n v="2213400"/>
    <n v="156"/>
    <d v="2026-07-24T00:00:00"/>
    <d v="2026-07-28T00:00:00"/>
    <d v="2026-12-30T00:00:00"/>
  </r>
  <r>
    <n v="2026"/>
    <n v="613"/>
    <s v="https://operaciones.colombiacompra.gov.co/tienda-virtual-del-estado-colombiano/ordenes-compra/166993"/>
    <x v="2"/>
    <s v="ORDEN DE COMPRA 166993"/>
    <x v="10"/>
    <s v="N.A"/>
    <s v="Oficina de Tecnologías de la Información"/>
    <s v="Contratar el suministro de tóner y cartuchos para las impresoras de la secretaría distrital de cultura recreación y deporte"/>
    <x v="1"/>
    <m/>
    <x v="0"/>
    <n v="804000673"/>
    <s v="HAS LTDA"/>
    <m/>
    <n v="3213152056"/>
    <n v="1904"/>
    <n v="23070000"/>
    <d v="2026-07-23T00:00:00"/>
    <n v="1235"/>
    <n v="23739000"/>
    <d v="2026-06-25T00:00:00"/>
    <s v="DIRECCION DE GESTIÓN CORPORATIVA Y RELACIÓN CON EL CIUDADANO"/>
    <s v="JAVIER ENRIQUE MARINO NAVARRO"/>
    <n v="23070000"/>
    <n v="30"/>
    <d v="2026-07-17T00:00:00"/>
    <d v="2026-07-23T00:00:00"/>
    <d v="2026-08-21T00:00:00"/>
  </r>
  <r>
    <n v="2026"/>
    <n v="614"/>
    <s v="https://community.secop.gov.co/Public/Tendering/OpportunityDetail/Index?noticeUID=CO1.NTC.10569678&amp;isFromPublicArea=True&amp;isModal=False"/>
    <x v="3"/>
    <s v="SCDPI-210-01291-26"/>
    <x v="11"/>
    <s v="N.A"/>
    <s v="Dirección de Asuntos Locales y Participación"/>
    <s v="Prestar servicios profesionales a la Secretaría de Cultura; Recreación y Deporte -Dirección de Asuntos Locales y Participación; para el desarrollo de las gestiones técnicas y administrativas requeridas en la implementación de las acciones de articulación sectorial; el fortalecimiento de la gestión territorial y/o el apoyo integral a la estrategia Barrios Vivos; en el marco del Modelo de Gestión Cultural Territorial en las localidades asignadas."/>
    <x v="2"/>
    <m/>
    <x v="2"/>
    <n v="1032494945"/>
    <s v="VANESSA ARIAS MARTINEZ"/>
    <m/>
    <n v="3154087600"/>
    <m/>
    <m/>
    <m/>
    <m/>
    <m/>
    <m/>
    <s v="SUBSECRETARIA DE GOBERNANZA"/>
    <s v="JULIAN FELIPE DUARTE ALVAREZ"/>
    <n v="38552000"/>
    <n v="155"/>
    <d v="2026-07-27T00:00:00"/>
    <d v="2026-07-30T00:00:00"/>
    <d v="2026-12-31T00:00:00"/>
  </r>
  <r>
    <n v="2026"/>
    <n v="615"/>
    <s v="https://community.secop.gov.co/Public/Tendering/ContractNoticePhases/View?PPI=CO1.PPI.48848920&amp;isFromPublicArea=True&amp;isModal=False"/>
    <x v="3"/>
    <s v="SCDPI-21418-01307-26"/>
    <x v="11"/>
    <s v="N.A"/>
    <s v="SUBDIRECCIÓN DE INFRAESTRUCTURA Y PATRIMONIO CULTURAL"/>
    <s v="Prestar servicios profesionales a la Secretaría Distrital de Cultura; Recreación y Deporte - Subdirección de Infraestructura y Patrimonio Cultural; en la implementación y seguimiento de las acciones de intervención del patrimonio sobre fachadas de bienes de interés cultural; así como los demás proyectos arquitectónicos liderados por la misional."/>
    <x v="2"/>
    <m/>
    <x v="2"/>
    <n v="1018458832"/>
    <s v="Andres Giovanny Chaves Rodriguez"/>
    <m/>
    <n v="3187833041"/>
    <m/>
    <m/>
    <m/>
    <m/>
    <m/>
    <m/>
    <s v="DIRECCIÓN DE ARTE, CULTURA Y PATRIMONIO"/>
    <s v="DANIEL FELIPE GUTIERREZ VARGAS"/>
    <n v="37898000"/>
    <n v="147"/>
    <d v="2026-07-27T00:00:00"/>
    <d v="2026-07-29T00:00:00"/>
    <d v="2026-12-22T00:00:00"/>
  </r>
  <r>
    <n v="2026"/>
    <n v="616"/>
    <s v="https://community.secop.gov.co/Public/Tendering/ContractNoticePhases/View?PPI=CO1.PPI.48806145&amp;isFromPublicArea=True&amp;isModal=False"/>
    <x v="3"/>
    <s v="SCDPI-210-01138-26"/>
    <x v="11"/>
    <s v="N.A"/>
    <s v="Dirección de Asuntos Locales y Participación"/>
    <s v="Prestar servicios profesionales a la Secretaría de Cultura; Recreación y Deporte - Dirección de Asuntos Locales y_x000a_Participación; para acompañar el desarrollo de las gestiones técnicas y administrativas requeridas en la implementación de las acciones de articulación sectorial; el fortalecimiento de la gestión territorial y el apoyo integral a la estrategia Barrios Vivos; en el marco del Modelo de Gestión Cultural Territorial en las localidades asignadas."/>
    <x v="2"/>
    <m/>
    <x v="2"/>
    <n v="1000179845"/>
    <s v="Ana María Gutiérrez González"/>
    <m/>
    <m/>
    <m/>
    <m/>
    <m/>
    <m/>
    <m/>
    <m/>
    <s v="SUBSECRETARIA DE GOBERNANZA"/>
    <s v="JULIAN FELIPE DUARTE ALVAREZ"/>
    <n v="40260000"/>
    <n v="156"/>
    <d v="2026-07-27T00:00:00"/>
    <d v="2026-07-29T00:00:00"/>
    <d v="2026-12-31T00:00:00"/>
  </r>
  <r>
    <n v="2026"/>
    <n v="617"/>
    <s v="https://community.secop.gov.co/Public/Tendering/ContractNoticePhases/View?PPI=CO1.PPI.48819296&amp;isFromPublicArea=True&amp;isModal=False "/>
    <x v="3"/>
    <s v="SCDPI-21420-00389-26"/>
    <x v="0"/>
    <s v="N.A"/>
    <s v="Oficina de Tecnologías de la Información"/>
    <s v="Renovación Licenciamiento de cuentas para el correo electrónico para la Secretaría de Cultura Recreación y Deporte"/>
    <x v="2"/>
    <m/>
    <x v="0"/>
    <n v="830077380"/>
    <s v="Xertica Colombia SAS"/>
    <m/>
    <n v="6228320"/>
    <m/>
    <m/>
    <m/>
    <m/>
    <m/>
    <m/>
    <s v="DIRECCION DE GESTIÓN CORPORATIVA Y RELACIÓN CON EL CIUDADANO"/>
    <s v="JAVIER ENRIQUE MARINO NAVARRO"/>
    <n v="413931555"/>
    <n v="-30"/>
    <d v="2026-07-29T00:00:00"/>
    <d v="2026-07-31T00:00:00"/>
    <d v="2026-06-30T00:00:00"/>
  </r>
  <r>
    <n v="2026"/>
    <n v="618"/>
    <s v="https://community.secop.gov.co/Public/Tendering/ContractNoticePhases/View?PPI=CO1.PPI.48881415&amp;isFromPublicArea=True&amp;isModal=False "/>
    <x v="3"/>
    <s v="SCDPI-21418-01302-26"/>
    <x v="11"/>
    <s v="N.A"/>
    <s v="Dirección de Arte, Cultura y Patrimonio"/>
    <s v="Prestar los servicios profesionales a la Secretaria Distrital de Cultura; Recreación y Deporte - Dirección de Arte; Cultura y_x000a_Patrimonio; para adelantar actividades relacionadas con la procesos tributarios; financieros; presupuestales y contables de la_x000a_dependencia en el marco de su gestión misional"/>
    <x v="2"/>
    <m/>
    <x v="2"/>
    <n v="1030561043"/>
    <s v="Fabio Enrique Guantiva Forero"/>
    <m/>
    <n v="3115827749"/>
    <m/>
    <m/>
    <m/>
    <m/>
    <m/>
    <m/>
    <s v="DIRECCIÓN DE ARTE, CULTURA Y PATRIMONIO"/>
    <s v="NATHALIA RIPPE SIERRA"/>
    <n v="40605000"/>
    <n v="153"/>
    <d v="2026-07-28T00:00:00"/>
    <d v="2026-07-30T00:00:00"/>
    <d v="2026-12-29T00:00:00"/>
  </r>
  <r>
    <n v="2026"/>
    <n v="620"/>
    <s v="https://community.secop.gov.co/Public/Tendering/ContractNoticePhases/View?PPI=CO1.PPI.48885129&amp;isFromPublicArea=True&amp;isModal=False"/>
    <x v="3"/>
    <s v="SCDPI-21420-01279-26"/>
    <x v="11"/>
    <s v="N.A"/>
    <s v="Dirección de Gestión Corporativa y Relación con el Ciudadano"/>
    <s v="Prestar servicios profesionales a la Secretaría de Cultura; Recreación y Deporte - Dirección de Gestión Corporativa y Relación con el Ciudadano; realizando actividades tendientes a la elaboración y/o revisión de documentos; así como el acompañamientos en temas relacionados con los procesos de Gestión Documental y Relación con el Ciudadano"/>
    <x v="2"/>
    <m/>
    <x v="2"/>
    <n v="79882982"/>
    <s v="CARLOS ANDRES GIL SANTAMARIA"/>
    <m/>
    <n v="3007583877"/>
    <m/>
    <m/>
    <m/>
    <m/>
    <m/>
    <m/>
    <s v="DIRECCION DE GESTIÓN CORPORATIVA Y RELACIÓN CON EL CIUDADANO"/>
    <s v="SANDRA PATRICIA CASTIBLANCO MONROY"/>
    <n v="39627000"/>
    <n v="108"/>
    <d v="2026-07-28T00:00:00"/>
    <d v="2026-07-29T00:00:00"/>
    <d v="2026-11-13T00:00:00"/>
  </r>
  <r>
    <n v="2026"/>
    <n v="631"/>
    <s v="https://community.secop.gov.co/Public/Tendering/OpportunityDetail/Index?noticeUID=CO1.NTC.10608751&amp;isFromPublicArea=True&amp;isModal=true&amp;asPopupView=true"/>
    <x v="3"/>
    <s v="Convenio interadministrativo excedentes financieros - FDLT-CI-249-2026 (157245)"/>
    <x v="7"/>
    <s v="N.A"/>
    <s v="Dirección de Redes y Acción Colectiva_x000a_Alcaldía Local de Tunjuelito"/>
    <s v="AUNAR ESFUERZOS TÉCNICOS, ADMINISTRATIVOS Y FINANCIEROS ENTRE EL FONDO DE DESARROLLO LOCAL DE TUNJUELITO Y LA SECRETARÍA DISTRITAL DE CULTURA, RECREACIÓN Y DEPORTE PARA DESARROLLAR INICIATIVAS CULTURALES QUE IMPULSEN LA  RANSFORMACIÓN SOCIAL Y ECONÓMICA DE LA LOCALIDAD DE TUNJUELITO, EN EL MARCO DE LAS APUESTAS DEL PLAN DISTRITAL DE DESARROLLO “BOGOTÁ CAMINA SEGURA 2024-2027”, DE CONFORMIDAD CON EL ANEXO TÉCNICO Y LOS COMPONENTES ALLÍ DEFINIDOS"/>
    <x v="2"/>
    <m/>
    <x v="0"/>
    <n v="899999061"/>
    <s v="FONDO DE DESARROLLO LOCAL TUNJUELITO"/>
    <m/>
    <n v="7698513"/>
    <m/>
    <m/>
    <m/>
    <m/>
    <m/>
    <m/>
    <s v="SUBSECRETARÍA DE GOBERNANZA"/>
    <s v="LIGIA EUGENIA PARDO TOQUICA_x000a_CLAUDIA VERÓNICA COLLANTE DUSSÁN"/>
    <n v="0"/>
    <n v="185"/>
    <d v="2026-07-29T00:00:00"/>
    <d v="2026-07-31T00:00:00"/>
    <d v="2027-01-31T00:00:00"/>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r>
    <m/>
    <m/>
    <m/>
    <x v="6"/>
    <m/>
    <x v="12"/>
    <m/>
    <m/>
    <m/>
    <x v="2"/>
    <m/>
    <x v="3"/>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6897EF4-C007-4424-8A12-0A553DB71BCD}" name="TablaDinámica6" cacheId="0" applyNumberFormats="0" applyBorderFormats="0" applyFontFormats="0" applyPatternFormats="0" applyAlignmentFormats="0" applyWidthHeightFormats="1" dataCaption="Valores" grandTotalCaption="Total" updatedVersion="7" minRefreshableVersion="3" useAutoFormatting="1" itemPrintTitles="1" createdVersion="7" indent="0" outline="1" outlineData="1" multipleFieldFilters="0" rowHeaderCaption="Modalidad de selección">
  <location ref="A13:B21" firstHeaderRow="1" firstDataRow="1" firstDataCol="1"/>
  <pivotFields count="29">
    <pivotField showAll="0"/>
    <pivotField showAll="0"/>
    <pivotField showAll="0"/>
    <pivotField axis="axisRow" dataField="1" showAll="0">
      <items count="16">
        <item x="3"/>
        <item m="1" x="7"/>
        <item x="1"/>
        <item m="1" x="12"/>
        <item x="6"/>
        <item m="1" x="14"/>
        <item m="1" x="10"/>
        <item x="2"/>
        <item m="1" x="13"/>
        <item m="1" x="8"/>
        <item m="1" x="11"/>
        <item m="1" x="9"/>
        <item x="0"/>
        <item x="4"/>
        <item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
  </rowFields>
  <rowItems count="8">
    <i>
      <x/>
    </i>
    <i>
      <x v="2"/>
    </i>
    <i>
      <x v="4"/>
    </i>
    <i>
      <x v="7"/>
    </i>
    <i>
      <x v="12"/>
    </i>
    <i>
      <x v="13"/>
    </i>
    <i>
      <x v="14"/>
    </i>
    <i t="grand">
      <x/>
    </i>
  </rowItems>
  <colItems count="1">
    <i/>
  </colItems>
  <dataFields count="1">
    <dataField name="Total" fld="3" subtotal="count" baseField="0" baseItem="0"/>
  </dataFields>
  <formats count="30">
    <format dxfId="29">
      <pivotArea dataOnly="0" labelOnly="1" fieldPosition="0">
        <references count="1">
          <reference field="3" count="0"/>
        </references>
      </pivotArea>
    </format>
    <format dxfId="28">
      <pivotArea outline="0" collapsedLevelsAreSubtotals="1" fieldPosition="0"/>
    </format>
    <format dxfId="27">
      <pivotArea outline="0" collapsedLevelsAreSubtotals="1" fieldPosition="0"/>
    </format>
    <format dxfId="26">
      <pivotArea field="3" type="button" dataOnly="0" labelOnly="1" outline="0" axis="axisRow" fieldPosition="0"/>
    </format>
    <format dxfId="25">
      <pivotArea dataOnly="0" labelOnly="1" outline="0" axis="axisValues" fieldPosition="0"/>
    </format>
    <format dxfId="24">
      <pivotArea field="3" type="button" dataOnly="0" labelOnly="1" outline="0" axis="axisRow" fieldPosition="0"/>
    </format>
    <format dxfId="23">
      <pivotArea dataOnly="0" labelOnly="1" outline="0" axis="axisValues" fieldPosition="0"/>
    </format>
    <format dxfId="22">
      <pivotArea grandRow="1" outline="0" collapsedLevelsAreSubtotals="1" fieldPosition="0"/>
    </format>
    <format dxfId="21">
      <pivotArea dataOnly="0" labelOnly="1" grandRow="1" outline="0" fieldPosition="0"/>
    </format>
    <format dxfId="20">
      <pivotArea grandRow="1" outline="0" collapsedLevelsAreSubtotals="1" fieldPosition="0"/>
    </format>
    <format dxfId="19">
      <pivotArea dataOnly="0" labelOnly="1" grandRow="1" outline="0" fieldPosition="0"/>
    </format>
    <format dxfId="18">
      <pivotArea type="all" dataOnly="0" outline="0" fieldPosition="0"/>
    </format>
    <format dxfId="17">
      <pivotArea outline="0" collapsedLevelsAreSubtotals="1" fieldPosition="0"/>
    </format>
    <format dxfId="16">
      <pivotArea field="3" type="button" dataOnly="0" labelOnly="1" outline="0" axis="axisRow" fieldPosition="0"/>
    </format>
    <format dxfId="15">
      <pivotArea dataOnly="0" labelOnly="1" fieldPosition="0">
        <references count="1">
          <reference field="3" count="0"/>
        </references>
      </pivotArea>
    </format>
    <format dxfId="14">
      <pivotArea dataOnly="0" labelOnly="1" grandRow="1" outline="0" fieldPosition="0"/>
    </format>
    <format dxfId="13">
      <pivotArea dataOnly="0" labelOnly="1" outline="0" axis="axisValues" fieldPosition="0"/>
    </format>
    <format dxfId="12">
      <pivotArea type="all" dataOnly="0" outline="0" fieldPosition="0"/>
    </format>
    <format dxfId="11">
      <pivotArea outline="0" collapsedLevelsAreSubtotals="1" fieldPosition="0"/>
    </format>
    <format dxfId="10">
      <pivotArea field="3" type="button" dataOnly="0" labelOnly="1" outline="0" axis="axisRow" fieldPosition="0"/>
    </format>
    <format dxfId="9">
      <pivotArea dataOnly="0" labelOnly="1" fieldPosition="0">
        <references count="1">
          <reference field="3" count="0"/>
        </references>
      </pivotArea>
    </format>
    <format dxfId="8">
      <pivotArea dataOnly="0" labelOnly="1" grandRow="1" outline="0" fieldPosition="0"/>
    </format>
    <format dxfId="7">
      <pivotArea dataOnly="0" labelOnly="1" outline="0" axis="axisValues" fieldPosition="0"/>
    </format>
    <format dxfId="6">
      <pivotArea field="3" type="button" dataOnly="0" labelOnly="1" outline="0" axis="axisRow" fieldPosition="0"/>
    </format>
    <format dxfId="5">
      <pivotArea field="3" type="button" dataOnly="0" labelOnly="1" outline="0" axis="axisRow" fieldPosition="0"/>
    </format>
    <format dxfId="4">
      <pivotArea field="3" type="button" dataOnly="0" labelOnly="1" outline="0" axis="axisRow" fieldPosition="0"/>
    </format>
    <format dxfId="3">
      <pivotArea dataOnly="0" labelOnly="1" outline="0" axis="axisValues" fieldPosition="0"/>
    </format>
    <format dxfId="2">
      <pivotArea dataOnly="0" labelOnly="1" outline="0" axis="axisValues" fieldPosition="0"/>
    </format>
    <format dxfId="1">
      <pivotArea dataOnly="0" labelOnly="1" fieldPosition="0">
        <references count="1">
          <reference field="3" count="1">
            <x v="0"/>
          </reference>
        </references>
      </pivotArea>
    </format>
    <format dxfId="0">
      <pivotArea dataOnly="0" labelOnly="1" fieldPosition="0">
        <references count="1">
          <reference field="3" count="1">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E7B2D21C-995A-44A8-A938-A9A1589ED12F}" name="TablaDinámica9" cacheId="0" applyNumberFormats="0" applyBorderFormats="0" applyFontFormats="0" applyPatternFormats="0" applyAlignmentFormats="0" applyWidthHeightFormats="1" dataCaption="Valores" grandTotalCaption="Total" updatedVersion="7" minRefreshableVersion="3" useAutoFormatting="1" itemPrintTitles="1" createdVersion="7" indent="0" outline="1" outlineData="1" multipleFieldFilters="0" rowHeaderCaption="Naturaleza">
  <location ref="A39:B44" firstHeaderRow="1" firstDataRow="1" firstDataCol="1"/>
  <pivotFields count="29">
    <pivotField showAll="0"/>
    <pivotField showAll="0"/>
    <pivotField showAll="0"/>
    <pivotField showAll="0"/>
    <pivotField showAll="0"/>
    <pivotField showAll="0"/>
    <pivotField showAll="0"/>
    <pivotField showAll="0"/>
    <pivotField showAll="0"/>
    <pivotField showAll="0"/>
    <pivotField showAll="0"/>
    <pivotField axis="axisRow" dataField="1" showAll="0">
      <items count="6">
        <item x="2"/>
        <item x="0"/>
        <item x="3"/>
        <item m="1" x="4"/>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numFmtId="164" showAll="0"/>
    <pivotField showAll="0"/>
    <pivotField numFmtId="14" showAll="0"/>
    <pivotField numFmtId="14" showAll="0"/>
    <pivotField numFmtId="14" showAll="0"/>
  </pivotFields>
  <rowFields count="1">
    <field x="11"/>
  </rowFields>
  <rowItems count="5">
    <i>
      <x/>
    </i>
    <i>
      <x v="1"/>
    </i>
    <i>
      <x v="2"/>
    </i>
    <i>
      <x v="4"/>
    </i>
    <i t="grand">
      <x/>
    </i>
  </rowItems>
  <colItems count="1">
    <i/>
  </colItems>
  <dataFields count="1">
    <dataField name="Total" fld="11" subtotal="count" baseField="0" baseItem="0"/>
  </dataFields>
  <formats count="21">
    <format dxfId="50">
      <pivotArea field="11" type="button" dataOnly="0" labelOnly="1" outline="0" axis="axisRow" fieldPosition="0"/>
    </format>
    <format dxfId="49">
      <pivotArea dataOnly="0" labelOnly="1" outline="0" axis="axisValues" fieldPosition="0"/>
    </format>
    <format dxfId="48">
      <pivotArea field="11" type="button" dataOnly="0" labelOnly="1" outline="0" axis="axisRow" fieldPosition="0"/>
    </format>
    <format dxfId="47">
      <pivotArea dataOnly="0" labelOnly="1" outline="0" axis="axisValues" fieldPosition="0"/>
    </format>
    <format dxfId="46">
      <pivotArea field="11" type="button" dataOnly="0" labelOnly="1" outline="0" axis="axisRow" fieldPosition="0"/>
    </format>
    <format dxfId="45">
      <pivotArea dataOnly="0" labelOnly="1" outline="0" axis="axisValues" fieldPosition="0"/>
    </format>
    <format dxfId="44">
      <pivotArea field="11" type="button" dataOnly="0" labelOnly="1" outline="0" axis="axisRow" fieldPosition="0"/>
    </format>
    <format dxfId="43">
      <pivotArea dataOnly="0" labelOnly="1" outline="0" axis="axisValues" fieldPosition="0"/>
    </format>
    <format dxfId="42">
      <pivotArea dataOnly="0" labelOnly="1" fieldPosition="0">
        <references count="1">
          <reference field="11" count="0"/>
        </references>
      </pivotArea>
    </format>
    <format dxfId="41">
      <pivotArea collapsedLevelsAreSubtotals="1" fieldPosition="0">
        <references count="1">
          <reference field="11" count="0"/>
        </references>
      </pivotArea>
    </format>
    <format dxfId="40">
      <pivotArea collapsedLevelsAreSubtotals="1" fieldPosition="0">
        <references count="1">
          <reference field="11" count="0"/>
        </references>
      </pivotArea>
    </format>
    <format dxfId="39">
      <pivotArea grandRow="1" outline="0" collapsedLevelsAreSubtotals="1" fieldPosition="0"/>
    </format>
    <format dxfId="38">
      <pivotArea dataOnly="0" labelOnly="1" grandRow="1" outline="0" fieldPosition="0"/>
    </format>
    <format dxfId="37">
      <pivotArea grandRow="1" outline="0" collapsedLevelsAreSubtotals="1" fieldPosition="0"/>
    </format>
    <format dxfId="36">
      <pivotArea dataOnly="0" labelOnly="1" grandRow="1" outline="0" fieldPosition="0"/>
    </format>
    <format dxfId="35">
      <pivotArea type="all" dataOnly="0" outline="0" fieldPosition="0"/>
    </format>
    <format dxfId="34">
      <pivotArea outline="0" collapsedLevelsAreSubtotals="1" fieldPosition="0"/>
    </format>
    <format dxfId="33">
      <pivotArea field="11" type="button" dataOnly="0" labelOnly="1" outline="0" axis="axisRow" fieldPosition="0"/>
    </format>
    <format dxfId="32">
      <pivotArea dataOnly="0" labelOnly="1" fieldPosition="0">
        <references count="1">
          <reference field="11" count="0"/>
        </references>
      </pivotArea>
    </format>
    <format dxfId="31">
      <pivotArea dataOnly="0" labelOnly="1" grandRow="1" outline="0" fieldPosition="0"/>
    </format>
    <format dxfId="30">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522A7FDF-ACCF-46D9-897F-218062C7DA58}" name="TablaDinámica8" cacheId="0" applyNumberFormats="0" applyBorderFormats="0" applyFontFormats="0" applyPatternFormats="0" applyAlignmentFormats="0" applyWidthHeightFormats="1" dataCaption="Valores" grandTotalCaption="Total" updatedVersion="7" minRefreshableVersion="3" useAutoFormatting="1" itemPrintTitles="1" createdVersion="7" indent="0" outline="1" outlineData="1" multipleFieldFilters="0" rowHeaderCaption="Tipo de gasto">
  <location ref="A33:B37" firstHeaderRow="1" firstDataRow="1" firstDataCol="1"/>
  <pivotFields count="29">
    <pivotField showAll="0"/>
    <pivotField showAll="0"/>
    <pivotField showAll="0"/>
    <pivotField showAll="0"/>
    <pivotField showAll="0"/>
    <pivotField showAll="0"/>
    <pivotField showAll="0"/>
    <pivotField showAll="0"/>
    <pivotField showAll="0"/>
    <pivotField axis="axisRow" dataField="1" showAll="0">
      <items count="5">
        <item x="0"/>
        <item m="1" x="3"/>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4" showAll="0"/>
    <pivotField showAll="0"/>
    <pivotField numFmtId="14" showAll="0"/>
    <pivotField numFmtId="14" showAll="0"/>
    <pivotField numFmtId="14" showAll="0"/>
  </pivotFields>
  <rowFields count="1">
    <field x="9"/>
  </rowFields>
  <rowItems count="4">
    <i>
      <x/>
    </i>
    <i>
      <x v="2"/>
    </i>
    <i>
      <x v="3"/>
    </i>
    <i t="grand">
      <x/>
    </i>
  </rowItems>
  <colItems count="1">
    <i/>
  </colItems>
  <dataFields count="1">
    <dataField name="Total" fld="9" subtotal="count" baseField="0" baseItem="0"/>
  </dataFields>
  <formats count="24">
    <format dxfId="74">
      <pivotArea field="9" type="button" dataOnly="0" labelOnly="1" outline="0" axis="axisRow" fieldPosition="0"/>
    </format>
    <format dxfId="73">
      <pivotArea dataOnly="0" labelOnly="1" outline="0" axis="axisValues" fieldPosition="0"/>
    </format>
    <format dxfId="72">
      <pivotArea field="9" type="button" dataOnly="0" labelOnly="1" outline="0" axis="axisRow" fieldPosition="0"/>
    </format>
    <format dxfId="71">
      <pivotArea dataOnly="0" labelOnly="1" outline="0" axis="axisValues" fieldPosition="0"/>
    </format>
    <format dxfId="70">
      <pivotArea grandRow="1" outline="0" collapsedLevelsAreSubtotals="1" fieldPosition="0"/>
    </format>
    <format dxfId="69">
      <pivotArea dataOnly="0" labelOnly="1" grandRow="1" outline="0" fieldPosition="0"/>
    </format>
    <format dxfId="68">
      <pivotArea grandRow="1" outline="0" collapsedLevelsAreSubtotals="1" fieldPosition="0"/>
    </format>
    <format dxfId="67">
      <pivotArea dataOnly="0" labelOnly="1" grandRow="1" outline="0" fieldPosition="0"/>
    </format>
    <format dxfId="66">
      <pivotArea type="all" dataOnly="0" outline="0" fieldPosition="0"/>
    </format>
    <format dxfId="65">
      <pivotArea outline="0" collapsedLevelsAreSubtotals="1" fieldPosition="0"/>
    </format>
    <format dxfId="64">
      <pivotArea field="9" type="button" dataOnly="0" labelOnly="1" outline="0" axis="axisRow" fieldPosition="0"/>
    </format>
    <format dxfId="63">
      <pivotArea dataOnly="0" labelOnly="1" fieldPosition="0">
        <references count="1">
          <reference field="9" count="0"/>
        </references>
      </pivotArea>
    </format>
    <format dxfId="62">
      <pivotArea dataOnly="0" labelOnly="1" grandRow="1" outline="0" fieldPosition="0"/>
    </format>
    <format dxfId="61">
      <pivotArea dataOnly="0" labelOnly="1" outline="0" axis="axisValues" fieldPosition="0"/>
    </format>
    <format dxfId="60">
      <pivotArea type="all" dataOnly="0" outline="0" fieldPosition="0"/>
    </format>
    <format dxfId="59">
      <pivotArea outline="0" collapsedLevelsAreSubtotals="1" fieldPosition="0"/>
    </format>
    <format dxfId="58">
      <pivotArea field="9" type="button" dataOnly="0" labelOnly="1" outline="0" axis="axisRow" fieldPosition="0"/>
    </format>
    <format dxfId="57">
      <pivotArea dataOnly="0" labelOnly="1" fieldPosition="0">
        <references count="1">
          <reference field="9" count="0"/>
        </references>
      </pivotArea>
    </format>
    <format dxfId="56">
      <pivotArea dataOnly="0" labelOnly="1" grandRow="1" outline="0" fieldPosition="0"/>
    </format>
    <format dxfId="55">
      <pivotArea dataOnly="0" labelOnly="1" outline="0" axis="axisValues" fieldPosition="0"/>
    </format>
    <format dxfId="54">
      <pivotArea field="9" type="button" dataOnly="0" labelOnly="1" outline="0" axis="axisRow" fieldPosition="0"/>
    </format>
    <format dxfId="53">
      <pivotArea dataOnly="0" labelOnly="1" outline="0" axis="axisValues" fieldPosition="0"/>
    </format>
    <format dxfId="52">
      <pivotArea field="9" type="button" dataOnly="0" labelOnly="1" outline="0" axis="axisRow" fieldPosition="0"/>
    </format>
    <format dxfId="51">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3973DE33-D31D-4E3A-9CB7-783EA12D1D20}" name="TablaDinámica7" cacheId="0" applyNumberFormats="0" applyBorderFormats="0" applyFontFormats="0" applyPatternFormats="0" applyAlignmentFormats="0" applyWidthHeightFormats="1" dataCaption="Valores" grandTotalCaption="Total" updatedVersion="7" minRefreshableVersion="3" useAutoFormatting="1" itemPrintTitles="1" createdVersion="7" indent="0" outline="1" outlineData="1" multipleFieldFilters="0" rowHeaderCaption="Clase contrato">
  <location ref="D13:E27" firstHeaderRow="1" firstDataRow="1" firstDataCol="1"/>
  <pivotFields count="29">
    <pivotField showAll="0"/>
    <pivotField showAll="0"/>
    <pivotField showAll="0"/>
    <pivotField showAll="0"/>
    <pivotField showAll="0"/>
    <pivotField axis="axisRow" dataField="1" showAll="0">
      <items count="27">
        <item m="1" x="13"/>
        <item m="1" x="21"/>
        <item x="11"/>
        <item m="1" x="16"/>
        <item m="1" x="19"/>
        <item x="7"/>
        <item m="1" x="20"/>
        <item m="1" x="15"/>
        <item m="1" x="24"/>
        <item x="12"/>
        <item x="10"/>
        <item x="2"/>
        <item m="1" x="23"/>
        <item m="1" x="17"/>
        <item x="4"/>
        <item m="1" x="25"/>
        <item m="1" x="18"/>
        <item m="1" x="22"/>
        <item x="0"/>
        <item m="1" x="14"/>
        <item x="8"/>
        <item x="9"/>
        <item x="6"/>
        <item x="1"/>
        <item x="3"/>
        <item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
  </rowFields>
  <rowItems count="14">
    <i>
      <x v="2"/>
    </i>
    <i>
      <x v="5"/>
    </i>
    <i>
      <x v="9"/>
    </i>
    <i>
      <x v="10"/>
    </i>
    <i>
      <x v="11"/>
    </i>
    <i>
      <x v="14"/>
    </i>
    <i>
      <x v="18"/>
    </i>
    <i>
      <x v="20"/>
    </i>
    <i>
      <x v="21"/>
    </i>
    <i>
      <x v="22"/>
    </i>
    <i>
      <x v="23"/>
    </i>
    <i>
      <x v="24"/>
    </i>
    <i>
      <x v="25"/>
    </i>
    <i t="grand">
      <x/>
    </i>
  </rowItems>
  <colItems count="1">
    <i/>
  </colItems>
  <dataFields count="1">
    <dataField name="Total" fld="5" subtotal="count" baseField="0" baseItem="0"/>
  </dataFields>
  <formats count="22">
    <format dxfId="96">
      <pivotArea dataOnly="0" labelOnly="1" fieldPosition="0">
        <references count="1">
          <reference field="5" count="0"/>
        </references>
      </pivotArea>
    </format>
    <format dxfId="95">
      <pivotArea field="5" type="button" dataOnly="0" labelOnly="1" outline="0" axis="axisRow" fieldPosition="0"/>
    </format>
    <format dxfId="94">
      <pivotArea dataOnly="0" labelOnly="1" outline="0" axis="axisValues" fieldPosition="0"/>
    </format>
    <format dxfId="93">
      <pivotArea field="5" type="button" dataOnly="0" labelOnly="1" outline="0" axis="axisRow" fieldPosition="0"/>
    </format>
    <format dxfId="92">
      <pivotArea dataOnly="0" labelOnly="1" outline="0" axis="axisValues" fieldPosition="0"/>
    </format>
    <format dxfId="91">
      <pivotArea dataOnly="0" labelOnly="1" fieldPosition="0">
        <references count="1">
          <reference field="5" count="0"/>
        </references>
      </pivotArea>
    </format>
    <format dxfId="90">
      <pivotArea outline="0" collapsedLevelsAreSubtotals="1" fieldPosition="0"/>
    </format>
    <format dxfId="89">
      <pivotArea outline="0" collapsedLevelsAreSubtotals="1" fieldPosition="0"/>
    </format>
    <format dxfId="88">
      <pivotArea type="all" dataOnly="0" outline="0" fieldPosition="0"/>
    </format>
    <format dxfId="87">
      <pivotArea outline="0" collapsedLevelsAreSubtotals="1" fieldPosition="0"/>
    </format>
    <format dxfId="86">
      <pivotArea field="5" type="button" dataOnly="0" labelOnly="1" outline="0" axis="axisRow" fieldPosition="0"/>
    </format>
    <format dxfId="85">
      <pivotArea dataOnly="0" labelOnly="1" fieldPosition="0">
        <references count="1">
          <reference field="5" count="0"/>
        </references>
      </pivotArea>
    </format>
    <format dxfId="84">
      <pivotArea dataOnly="0" labelOnly="1" grandRow="1" outline="0" fieldPosition="0"/>
    </format>
    <format dxfId="83">
      <pivotArea dataOnly="0" labelOnly="1" outline="0" axis="axisValues" fieldPosition="0"/>
    </format>
    <format dxfId="82">
      <pivotArea field="5" type="button" dataOnly="0" labelOnly="1" outline="0" axis="axisRow" fieldPosition="0"/>
    </format>
    <format dxfId="81">
      <pivotArea dataOnly="0" labelOnly="1" outline="0" axis="axisValues" fieldPosition="0"/>
    </format>
    <format dxfId="80">
      <pivotArea field="5" type="button" dataOnly="0" labelOnly="1" outline="0" axis="axisRow" fieldPosition="0"/>
    </format>
    <format dxfId="79">
      <pivotArea dataOnly="0" labelOnly="1" outline="0" axis="axisValues" fieldPosition="0"/>
    </format>
    <format dxfId="78">
      <pivotArea grandRow="1" outline="0" collapsedLevelsAreSubtotals="1" fieldPosition="0"/>
    </format>
    <format dxfId="77">
      <pivotArea dataOnly="0" labelOnly="1" grandRow="1" outline="0" fieldPosition="0"/>
    </format>
    <format dxfId="76">
      <pivotArea grandRow="1" outline="0" collapsedLevelsAreSubtotals="1" fieldPosition="0"/>
    </format>
    <format dxfId="75">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pivotTable" Target="../pivotTables/pivot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D0881-6E19-4520-9E66-811A89EB7762}">
  <dimension ref="B1:AG672"/>
  <sheetViews>
    <sheetView tabSelected="1" topLeftCell="A2" zoomScale="70" zoomScaleNormal="70" workbookViewId="0">
      <pane ySplit="6" topLeftCell="A8" activePane="bottomLeft" state="frozen"/>
      <selection activeCell="A2" sqref="A2"/>
      <selection pane="bottomLeft" activeCell="G22" sqref="G22"/>
    </sheetView>
  </sheetViews>
  <sheetFormatPr baseColWidth="10" defaultColWidth="11.42578125" defaultRowHeight="15" x14ac:dyDescent="0.25"/>
  <cols>
    <col min="1" max="1" width="3.140625" style="1" customWidth="1"/>
    <col min="2" max="3" width="16.140625" style="1" customWidth="1"/>
    <col min="4" max="4" width="41.42578125" style="1" customWidth="1"/>
    <col min="5" max="5" width="19.28515625" style="1" customWidth="1"/>
    <col min="6" max="6" width="22.5703125" style="1" customWidth="1"/>
    <col min="7" max="7" width="30.42578125" style="1" customWidth="1"/>
    <col min="8" max="8" width="24.140625" style="1" customWidth="1"/>
    <col min="9" max="9" width="14.140625" style="1" customWidth="1"/>
    <col min="10" max="10" width="12.7109375" style="1" customWidth="1"/>
    <col min="11" max="11" width="11.42578125" style="1"/>
    <col min="12" max="12" width="17.140625" style="1" customWidth="1"/>
    <col min="13" max="13" width="16.42578125" style="1" customWidth="1"/>
    <col min="14" max="14" width="19.42578125" style="1" customWidth="1"/>
    <col min="15" max="17" width="17" style="1" customWidth="1"/>
    <col min="18" max="18" width="6.5703125" style="1" customWidth="1"/>
    <col min="19" max="19" width="17.5703125" style="19" customWidth="1"/>
    <col min="20" max="20" width="13.7109375" style="11" customWidth="1"/>
    <col min="21" max="21" width="8.5703125" style="1" customWidth="1"/>
    <col min="22" max="22" width="20.140625" style="1" customWidth="1"/>
    <col min="23" max="23" width="17" style="11" customWidth="1"/>
    <col min="24" max="25" width="17" style="1" customWidth="1"/>
    <col min="26" max="26" width="25.85546875" style="1" customWidth="1"/>
    <col min="27" max="27" width="11.28515625" style="1" customWidth="1"/>
    <col min="28" max="28" width="12.85546875" style="11" customWidth="1"/>
    <col min="29" max="29" width="11.85546875" style="11" bestFit="1" customWidth="1"/>
    <col min="30" max="30" width="18.28515625" style="1" customWidth="1"/>
    <col min="31" max="31" width="15" style="1" customWidth="1"/>
    <col min="32" max="32" width="14" style="1" customWidth="1"/>
    <col min="33" max="33" width="14.85546875" style="1" customWidth="1"/>
    <col min="34" max="16384" width="11.42578125" style="1"/>
  </cols>
  <sheetData>
    <row r="1" spans="2:33" hidden="1" x14ac:dyDescent="0.25">
      <c r="B1" s="13"/>
      <c r="C1" s="13"/>
      <c r="D1" s="13"/>
      <c r="E1" s="13"/>
      <c r="F1" s="13"/>
      <c r="G1" s="13"/>
      <c r="H1" s="13"/>
      <c r="I1" s="13"/>
      <c r="J1" s="13"/>
      <c r="K1" s="13"/>
      <c r="L1" s="13"/>
      <c r="M1" s="13"/>
      <c r="N1" s="13"/>
      <c r="O1" s="13"/>
      <c r="P1" s="13"/>
      <c r="Q1" s="13"/>
      <c r="R1" s="13"/>
      <c r="S1" s="18"/>
      <c r="T1" s="21"/>
      <c r="U1" s="13"/>
      <c r="V1" s="13"/>
      <c r="W1" s="21"/>
      <c r="X1" s="13"/>
      <c r="Y1" s="13"/>
      <c r="Z1" s="13"/>
      <c r="AA1" s="13"/>
      <c r="AB1" s="21"/>
      <c r="AC1" s="21"/>
      <c r="AD1" s="13"/>
    </row>
    <row r="2" spans="2:33" ht="78.75" customHeight="1" x14ac:dyDescent="0.25">
      <c r="B2" s="34" t="s">
        <v>39</v>
      </c>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12"/>
      <c r="AF2" s="12"/>
      <c r="AG2" s="12"/>
    </row>
    <row r="3" spans="2:33" x14ac:dyDescent="0.25">
      <c r="C3" s="2">
        <f ca="1">TODAY()</f>
        <v>46248</v>
      </c>
      <c r="P3" s="3">
        <f ca="1">EOMONTH(C3,-1)</f>
        <v>46234</v>
      </c>
    </row>
    <row r="6" spans="2:33" ht="18.75" customHeight="1" x14ac:dyDescent="0.25">
      <c r="B6" s="35" t="s">
        <v>0</v>
      </c>
      <c r="C6" s="35"/>
      <c r="D6" s="35"/>
      <c r="E6" s="35"/>
      <c r="F6" s="35"/>
      <c r="G6" s="35"/>
      <c r="H6" s="35"/>
      <c r="I6" s="35"/>
      <c r="J6" s="35"/>
      <c r="K6" s="35"/>
      <c r="L6" s="35"/>
      <c r="M6" s="35"/>
      <c r="N6" s="35"/>
      <c r="O6" s="35"/>
      <c r="P6" s="35"/>
      <c r="Q6" s="35"/>
      <c r="R6" s="35"/>
      <c r="S6" s="35"/>
      <c r="T6" s="35"/>
      <c r="U6" s="35"/>
      <c r="V6" s="35"/>
      <c r="W6" s="35"/>
      <c r="X6" s="35"/>
      <c r="Y6" s="35"/>
      <c r="Z6" s="36" t="s">
        <v>1</v>
      </c>
      <c r="AA6" s="36"/>
      <c r="AB6" s="36"/>
      <c r="AC6" s="36"/>
      <c r="AD6" s="36"/>
    </row>
    <row r="7" spans="2:33" x14ac:dyDescent="0.25">
      <c r="B7" s="15" t="s">
        <v>2</v>
      </c>
      <c r="C7" s="15" t="s">
        <v>3</v>
      </c>
      <c r="D7" s="15" t="s">
        <v>4</v>
      </c>
      <c r="E7" s="15" t="s">
        <v>5</v>
      </c>
      <c r="F7" s="15" t="s">
        <v>17</v>
      </c>
      <c r="G7" s="15" t="s">
        <v>6</v>
      </c>
      <c r="H7" s="15" t="s">
        <v>18</v>
      </c>
      <c r="I7" s="15" t="s">
        <v>19</v>
      </c>
      <c r="J7" s="15" t="s">
        <v>14</v>
      </c>
      <c r="K7" s="15" t="s">
        <v>7</v>
      </c>
      <c r="L7" s="15" t="s">
        <v>8</v>
      </c>
      <c r="M7" s="15" t="s">
        <v>9</v>
      </c>
      <c r="N7" s="15" t="s">
        <v>10</v>
      </c>
      <c r="O7" s="15" t="s">
        <v>11</v>
      </c>
      <c r="P7" s="15" t="s">
        <v>20</v>
      </c>
      <c r="Q7" s="15" t="s">
        <v>21</v>
      </c>
      <c r="R7" s="15" t="s">
        <v>30</v>
      </c>
      <c r="S7" s="20" t="s">
        <v>31</v>
      </c>
      <c r="T7" s="16" t="s">
        <v>32</v>
      </c>
      <c r="U7" s="15" t="s">
        <v>33</v>
      </c>
      <c r="V7" s="15" t="s">
        <v>34</v>
      </c>
      <c r="W7" s="16" t="s">
        <v>35</v>
      </c>
      <c r="X7" s="15" t="s">
        <v>36</v>
      </c>
      <c r="Y7" s="15" t="s">
        <v>37</v>
      </c>
      <c r="Z7" s="17" t="s">
        <v>12</v>
      </c>
      <c r="AA7" s="17" t="s">
        <v>15</v>
      </c>
      <c r="AB7" s="22" t="s">
        <v>13</v>
      </c>
      <c r="AC7" s="22" t="s">
        <v>23</v>
      </c>
      <c r="AD7" s="17" t="s">
        <v>16</v>
      </c>
    </row>
    <row r="8" spans="2:33" s="29" customFormat="1" x14ac:dyDescent="0.25">
      <c r="B8" s="23">
        <v>2026</v>
      </c>
      <c r="C8" s="26">
        <v>593</v>
      </c>
      <c r="D8" s="26" t="s">
        <v>58</v>
      </c>
      <c r="E8" s="26" t="s">
        <v>59</v>
      </c>
      <c r="F8" s="26" t="s">
        <v>60</v>
      </c>
      <c r="G8" s="26" t="s">
        <v>61</v>
      </c>
      <c r="H8" s="26" t="s">
        <v>40</v>
      </c>
      <c r="I8" s="26" t="s">
        <v>62</v>
      </c>
      <c r="J8" s="26" t="s">
        <v>63</v>
      </c>
      <c r="K8" s="26" t="s">
        <v>22</v>
      </c>
      <c r="L8" s="26"/>
      <c r="M8" s="26" t="s">
        <v>41</v>
      </c>
      <c r="N8" s="26">
        <v>900361140</v>
      </c>
      <c r="O8" s="26" t="s">
        <v>64</v>
      </c>
      <c r="P8" s="26"/>
      <c r="Q8" s="26">
        <v>6957322</v>
      </c>
      <c r="R8" s="26"/>
      <c r="S8" s="27"/>
      <c r="T8" s="28"/>
      <c r="U8" s="26">
        <v>938</v>
      </c>
      <c r="V8" s="27">
        <v>308726228</v>
      </c>
      <c r="W8" s="28">
        <v>46108</v>
      </c>
      <c r="X8" s="26" t="s">
        <v>42</v>
      </c>
      <c r="Y8" s="26" t="s">
        <v>65</v>
      </c>
      <c r="Z8" s="27">
        <v>278625417</v>
      </c>
      <c r="AA8" s="26">
        <v>92</v>
      </c>
      <c r="AB8" s="28">
        <v>46191</v>
      </c>
      <c r="AC8" s="28">
        <v>46209</v>
      </c>
      <c r="AD8" s="28">
        <v>46300</v>
      </c>
    </row>
    <row r="9" spans="2:33" s="29" customFormat="1" x14ac:dyDescent="0.25">
      <c r="B9" s="23">
        <v>2026</v>
      </c>
      <c r="C9" s="26">
        <v>597</v>
      </c>
      <c r="D9" s="26" t="s">
        <v>66</v>
      </c>
      <c r="E9" s="26" t="s">
        <v>47</v>
      </c>
      <c r="F9" s="26" t="s">
        <v>67</v>
      </c>
      <c r="G9" s="26" t="s">
        <v>54</v>
      </c>
      <c r="H9" s="26" t="s">
        <v>40</v>
      </c>
      <c r="I9" s="26" t="s">
        <v>55</v>
      </c>
      <c r="J9" s="26" t="s">
        <v>68</v>
      </c>
      <c r="K9" s="26" t="s">
        <v>22</v>
      </c>
      <c r="L9" s="26"/>
      <c r="M9" s="26" t="s">
        <v>41</v>
      </c>
      <c r="N9" s="26">
        <v>8002096863</v>
      </c>
      <c r="O9" s="26" t="s">
        <v>69</v>
      </c>
      <c r="P9" s="26"/>
      <c r="Q9" s="26">
        <v>2326440</v>
      </c>
      <c r="R9" s="26">
        <v>1528</v>
      </c>
      <c r="S9" s="27">
        <v>95280698</v>
      </c>
      <c r="T9" s="28">
        <v>46206</v>
      </c>
      <c r="U9" s="26"/>
      <c r="V9" s="27"/>
      <c r="W9" s="28"/>
      <c r="X9" s="26" t="s">
        <v>56</v>
      </c>
      <c r="Y9" s="26" t="s">
        <v>57</v>
      </c>
      <c r="Z9" s="27">
        <v>95280698</v>
      </c>
      <c r="AA9" s="26">
        <v>163</v>
      </c>
      <c r="AB9" s="28">
        <v>46198</v>
      </c>
      <c r="AC9" s="28">
        <v>46209</v>
      </c>
      <c r="AD9" s="28">
        <v>46371</v>
      </c>
    </row>
    <row r="10" spans="2:33" s="29" customFormat="1" ht="14.25" customHeight="1" x14ac:dyDescent="0.25">
      <c r="B10" s="23">
        <v>2026</v>
      </c>
      <c r="C10" s="23">
        <v>598</v>
      </c>
      <c r="D10" s="23" t="s">
        <v>70</v>
      </c>
      <c r="E10" s="23" t="s">
        <v>47</v>
      </c>
      <c r="F10" s="23" t="s">
        <v>71</v>
      </c>
      <c r="G10" s="23" t="s">
        <v>54</v>
      </c>
      <c r="H10" s="23" t="s">
        <v>40</v>
      </c>
      <c r="I10" s="23" t="s">
        <v>55</v>
      </c>
      <c r="J10" s="23" t="s">
        <v>72</v>
      </c>
      <c r="K10" s="23" t="s">
        <v>22</v>
      </c>
      <c r="L10" s="23"/>
      <c r="M10" s="23" t="s">
        <v>41</v>
      </c>
      <c r="N10" s="23">
        <v>800053922</v>
      </c>
      <c r="O10" s="23" t="s">
        <v>71</v>
      </c>
      <c r="P10" s="23"/>
      <c r="Q10" s="23">
        <v>3587645</v>
      </c>
      <c r="R10" s="23"/>
      <c r="S10" s="24"/>
      <c r="T10" s="25"/>
      <c r="U10" s="23"/>
      <c r="V10" s="24"/>
      <c r="W10" s="25"/>
      <c r="X10" s="23" t="s">
        <v>56</v>
      </c>
      <c r="Y10" s="23" t="s">
        <v>57</v>
      </c>
      <c r="Z10" s="24">
        <v>93583500</v>
      </c>
      <c r="AA10" s="23">
        <v>161</v>
      </c>
      <c r="AB10" s="25">
        <v>46198</v>
      </c>
      <c r="AC10" s="25">
        <v>46211</v>
      </c>
      <c r="AD10" s="25">
        <v>46371</v>
      </c>
    </row>
    <row r="11" spans="2:33" s="29" customFormat="1" ht="15.75" customHeight="1" x14ac:dyDescent="0.25">
      <c r="B11" s="23">
        <v>2026</v>
      </c>
      <c r="C11" s="23">
        <v>600</v>
      </c>
      <c r="D11" s="23" t="s">
        <v>73</v>
      </c>
      <c r="E11" s="23" t="s">
        <v>47</v>
      </c>
      <c r="F11" s="23" t="s">
        <v>74</v>
      </c>
      <c r="G11" s="23" t="s">
        <v>54</v>
      </c>
      <c r="H11" s="23" t="s">
        <v>40</v>
      </c>
      <c r="I11" s="23" t="s">
        <v>55</v>
      </c>
      <c r="J11" s="23" t="s">
        <v>75</v>
      </c>
      <c r="K11" s="23" t="s">
        <v>22</v>
      </c>
      <c r="L11" s="23"/>
      <c r="M11" s="23" t="s">
        <v>41</v>
      </c>
      <c r="N11" s="23">
        <v>860048102</v>
      </c>
      <c r="O11" s="23" t="s">
        <v>76</v>
      </c>
      <c r="P11" s="23"/>
      <c r="Q11" s="23">
        <v>2836444</v>
      </c>
      <c r="R11" s="23"/>
      <c r="S11" s="24"/>
      <c r="T11" s="25"/>
      <c r="U11" s="23"/>
      <c r="V11" s="24"/>
      <c r="W11" s="25"/>
      <c r="X11" s="23" t="s">
        <v>56</v>
      </c>
      <c r="Y11" s="23" t="s">
        <v>57</v>
      </c>
      <c r="Z11" s="24">
        <v>95280698</v>
      </c>
      <c r="AA11" s="23">
        <v>160</v>
      </c>
      <c r="AB11" s="25">
        <v>46203</v>
      </c>
      <c r="AC11" s="25">
        <v>46212</v>
      </c>
      <c r="AD11" s="25">
        <v>46371</v>
      </c>
    </row>
    <row r="12" spans="2:33" s="29" customFormat="1" x14ac:dyDescent="0.25">
      <c r="B12" s="23">
        <v>2026</v>
      </c>
      <c r="C12" s="23">
        <v>601</v>
      </c>
      <c r="D12" s="23" t="s">
        <v>77</v>
      </c>
      <c r="E12" s="23" t="s">
        <v>47</v>
      </c>
      <c r="F12" s="23" t="s">
        <v>78</v>
      </c>
      <c r="G12" s="23" t="s">
        <v>54</v>
      </c>
      <c r="H12" s="23" t="s">
        <v>40</v>
      </c>
      <c r="I12" s="23" t="s">
        <v>55</v>
      </c>
      <c r="J12" s="23" t="s">
        <v>79</v>
      </c>
      <c r="K12" s="23" t="s">
        <v>22</v>
      </c>
      <c r="L12" s="23"/>
      <c r="M12" s="23" t="s">
        <v>41</v>
      </c>
      <c r="N12" s="23">
        <v>800098091</v>
      </c>
      <c r="O12" s="23" t="s">
        <v>80</v>
      </c>
      <c r="P12" s="23"/>
      <c r="Q12" s="23">
        <v>3362401</v>
      </c>
      <c r="R12" s="23">
        <v>1557</v>
      </c>
      <c r="S12" s="24">
        <v>95280698</v>
      </c>
      <c r="T12" s="25">
        <v>46209</v>
      </c>
      <c r="U12" s="23">
        <v>876</v>
      </c>
      <c r="V12" s="24">
        <v>95280698</v>
      </c>
      <c r="W12" s="25">
        <v>46106</v>
      </c>
      <c r="X12" s="23" t="s">
        <v>56</v>
      </c>
      <c r="Y12" s="23" t="s">
        <v>57</v>
      </c>
      <c r="Z12" s="24">
        <v>95280698</v>
      </c>
      <c r="AA12" s="23">
        <v>160</v>
      </c>
      <c r="AB12" s="25">
        <v>46206</v>
      </c>
      <c r="AC12" s="25">
        <v>46212</v>
      </c>
      <c r="AD12" s="25">
        <v>46371</v>
      </c>
    </row>
    <row r="13" spans="2:33" s="29" customFormat="1" x14ac:dyDescent="0.25">
      <c r="B13" s="23">
        <v>2026</v>
      </c>
      <c r="C13" s="23">
        <v>602</v>
      </c>
      <c r="D13" s="23" t="s">
        <v>81</v>
      </c>
      <c r="E13" s="23" t="s">
        <v>51</v>
      </c>
      <c r="F13" s="23" t="s">
        <v>82</v>
      </c>
      <c r="G13" s="23" t="s">
        <v>83</v>
      </c>
      <c r="H13" s="23" t="s">
        <v>40</v>
      </c>
      <c r="I13" s="23" t="s">
        <v>84</v>
      </c>
      <c r="J13" s="23" t="s">
        <v>85</v>
      </c>
      <c r="K13" s="23" t="s">
        <v>22</v>
      </c>
      <c r="L13" s="23"/>
      <c r="M13" s="23" t="s">
        <v>41</v>
      </c>
      <c r="N13" s="23">
        <v>901394655</v>
      </c>
      <c r="O13" s="23" t="s">
        <v>86</v>
      </c>
      <c r="P13" s="23"/>
      <c r="Q13" s="23">
        <v>3155482662</v>
      </c>
      <c r="R13" s="23">
        <v>1509</v>
      </c>
      <c r="S13" s="24">
        <v>8230734</v>
      </c>
      <c r="T13" s="25">
        <v>46205</v>
      </c>
      <c r="U13" s="23">
        <v>698</v>
      </c>
      <c r="V13" s="24">
        <v>18745000</v>
      </c>
      <c r="W13" s="25">
        <v>46064</v>
      </c>
      <c r="X13" s="23" t="s">
        <v>53</v>
      </c>
      <c r="Y13" s="23" t="s">
        <v>46</v>
      </c>
      <c r="Z13" s="24">
        <v>8230734</v>
      </c>
      <c r="AA13" s="23">
        <v>31</v>
      </c>
      <c r="AB13" s="25">
        <v>46205</v>
      </c>
      <c r="AC13" s="25">
        <v>46219</v>
      </c>
      <c r="AD13" s="25">
        <v>46249</v>
      </c>
    </row>
    <row r="14" spans="2:33" s="29" customFormat="1" x14ac:dyDescent="0.25">
      <c r="B14" s="23">
        <v>2026</v>
      </c>
      <c r="C14" s="23">
        <v>603</v>
      </c>
      <c r="D14" s="23" t="s">
        <v>87</v>
      </c>
      <c r="E14" s="23" t="s">
        <v>59</v>
      </c>
      <c r="F14" s="23" t="s">
        <v>88</v>
      </c>
      <c r="G14" s="23" t="s">
        <v>89</v>
      </c>
      <c r="H14" s="23" t="s">
        <v>40</v>
      </c>
      <c r="I14" s="23" t="s">
        <v>90</v>
      </c>
      <c r="J14" s="23" t="s">
        <v>91</v>
      </c>
      <c r="K14" s="23" t="s">
        <v>45</v>
      </c>
      <c r="L14" s="23"/>
      <c r="M14" s="23" t="s">
        <v>41</v>
      </c>
      <c r="N14" s="23">
        <v>902081725</v>
      </c>
      <c r="O14" s="23" t="s">
        <v>92</v>
      </c>
      <c r="P14" s="23"/>
      <c r="Q14" s="23">
        <v>3160242464</v>
      </c>
      <c r="R14" s="23" t="s">
        <v>93</v>
      </c>
      <c r="S14" s="24" t="s">
        <v>94</v>
      </c>
      <c r="T14" s="25">
        <v>46206</v>
      </c>
      <c r="U14" s="23" t="s">
        <v>95</v>
      </c>
      <c r="V14" s="24" t="s">
        <v>96</v>
      </c>
      <c r="W14" s="25" t="s">
        <v>97</v>
      </c>
      <c r="X14" s="23" t="s">
        <v>53</v>
      </c>
      <c r="Y14" s="23" t="s">
        <v>98</v>
      </c>
      <c r="Z14" s="24">
        <v>557766936</v>
      </c>
      <c r="AA14" s="23">
        <v>580</v>
      </c>
      <c r="AB14" s="25">
        <v>46206</v>
      </c>
      <c r="AC14" s="25">
        <v>46206</v>
      </c>
      <c r="AD14" s="25">
        <v>46785</v>
      </c>
    </row>
    <row r="15" spans="2:33" s="29" customFormat="1" x14ac:dyDescent="0.25">
      <c r="B15" s="23">
        <v>2026</v>
      </c>
      <c r="C15" s="23">
        <v>604</v>
      </c>
      <c r="D15" s="23" t="s">
        <v>99</v>
      </c>
      <c r="E15" s="23" t="s">
        <v>100</v>
      </c>
      <c r="F15" s="23" t="s">
        <v>101</v>
      </c>
      <c r="G15" s="23" t="s">
        <v>102</v>
      </c>
      <c r="H15" s="23" t="s">
        <v>40</v>
      </c>
      <c r="I15" s="23" t="s">
        <v>103</v>
      </c>
      <c r="J15" s="23" t="s">
        <v>104</v>
      </c>
      <c r="K15" s="23" t="s">
        <v>45</v>
      </c>
      <c r="L15" s="23"/>
      <c r="M15" s="23" t="s">
        <v>41</v>
      </c>
      <c r="N15" s="23">
        <v>900332126</v>
      </c>
      <c r="O15" s="23" t="s">
        <v>105</v>
      </c>
      <c r="P15" s="23"/>
      <c r="Q15" s="23">
        <v>4776166</v>
      </c>
      <c r="R15" s="23">
        <v>1611</v>
      </c>
      <c r="S15" s="24">
        <v>214581700</v>
      </c>
      <c r="T15" s="25">
        <v>46210</v>
      </c>
      <c r="U15" s="23">
        <v>1214</v>
      </c>
      <c r="V15" s="24">
        <v>214581700</v>
      </c>
      <c r="W15" s="25">
        <v>46192</v>
      </c>
      <c r="X15" s="23" t="s">
        <v>53</v>
      </c>
      <c r="Y15" s="23" t="s">
        <v>106</v>
      </c>
      <c r="Z15" s="24">
        <v>214581700</v>
      </c>
      <c r="AA15" s="23">
        <v>175</v>
      </c>
      <c r="AB15" s="25">
        <v>46210</v>
      </c>
      <c r="AC15" s="25">
        <v>46213</v>
      </c>
      <c r="AD15" s="25">
        <v>46387</v>
      </c>
    </row>
    <row r="16" spans="2:33" s="29" customFormat="1" x14ac:dyDescent="0.25">
      <c r="B16" s="23">
        <v>2026</v>
      </c>
      <c r="C16" s="23">
        <v>605</v>
      </c>
      <c r="D16" s="23" t="s">
        <v>107</v>
      </c>
      <c r="E16" s="23" t="s">
        <v>100</v>
      </c>
      <c r="F16" s="23" t="s">
        <v>108</v>
      </c>
      <c r="G16" s="23" t="s">
        <v>109</v>
      </c>
      <c r="H16" s="23" t="s">
        <v>40</v>
      </c>
      <c r="I16" s="23" t="s">
        <v>110</v>
      </c>
      <c r="J16" s="23" t="s">
        <v>111</v>
      </c>
      <c r="K16" s="23" t="s">
        <v>22</v>
      </c>
      <c r="L16" s="23"/>
      <c r="M16" s="23" t="s">
        <v>112</v>
      </c>
      <c r="N16" s="23">
        <v>860403137</v>
      </c>
      <c r="O16" s="23" t="s">
        <v>113</v>
      </c>
      <c r="P16" s="23"/>
      <c r="Q16" s="23">
        <v>3469300</v>
      </c>
      <c r="R16" s="23">
        <v>1553</v>
      </c>
      <c r="S16" s="24">
        <v>320000000</v>
      </c>
      <c r="T16" s="25">
        <v>46209</v>
      </c>
      <c r="U16" s="23">
        <v>1014</v>
      </c>
      <c r="V16" s="24">
        <v>320000000</v>
      </c>
      <c r="W16" s="25">
        <v>46127</v>
      </c>
      <c r="X16" s="23" t="s">
        <v>56</v>
      </c>
      <c r="Y16" s="23" t="s">
        <v>114</v>
      </c>
      <c r="Z16" s="24">
        <v>320000000</v>
      </c>
      <c r="AA16" s="23">
        <v>217</v>
      </c>
      <c r="AB16" s="25">
        <v>46209</v>
      </c>
      <c r="AC16" s="25">
        <v>46211</v>
      </c>
      <c r="AD16" s="25">
        <v>46427</v>
      </c>
    </row>
    <row r="17" spans="2:30" s="29" customFormat="1" x14ac:dyDescent="0.25">
      <c r="B17" s="23">
        <v>2026</v>
      </c>
      <c r="C17" s="23">
        <v>606</v>
      </c>
      <c r="D17" s="23" t="s">
        <v>115</v>
      </c>
      <c r="E17" s="23" t="s">
        <v>116</v>
      </c>
      <c r="F17" s="23" t="s">
        <v>117</v>
      </c>
      <c r="G17" s="23" t="s">
        <v>52</v>
      </c>
      <c r="H17" s="23" t="s">
        <v>40</v>
      </c>
      <c r="I17" s="23" t="s">
        <v>118</v>
      </c>
      <c r="J17" s="23" t="s">
        <v>119</v>
      </c>
      <c r="K17" s="23"/>
      <c r="L17" s="23"/>
      <c r="M17" s="23" t="s">
        <v>41</v>
      </c>
      <c r="N17" s="23">
        <v>900470772</v>
      </c>
      <c r="O17" s="23" t="s">
        <v>120</v>
      </c>
      <c r="P17" s="23"/>
      <c r="Q17" s="23">
        <v>7968374</v>
      </c>
      <c r="R17" s="23"/>
      <c r="S17" s="24"/>
      <c r="T17" s="25"/>
      <c r="U17" s="23"/>
      <c r="V17" s="24"/>
      <c r="W17" s="25"/>
      <c r="X17" s="23" t="s">
        <v>53</v>
      </c>
      <c r="Y17" s="23" t="s">
        <v>106</v>
      </c>
      <c r="Z17" s="24">
        <v>476350487</v>
      </c>
      <c r="AA17" s="23">
        <v>169</v>
      </c>
      <c r="AB17" s="25">
        <v>46204</v>
      </c>
      <c r="AC17" s="25">
        <v>46219</v>
      </c>
      <c r="AD17" s="25">
        <v>46387</v>
      </c>
    </row>
    <row r="18" spans="2:30" s="29" customFormat="1" x14ac:dyDescent="0.25">
      <c r="B18" s="23">
        <v>2026</v>
      </c>
      <c r="C18" s="23">
        <v>607</v>
      </c>
      <c r="D18" s="23" t="s">
        <v>121</v>
      </c>
      <c r="E18" s="23" t="s">
        <v>100</v>
      </c>
      <c r="F18" s="23" t="s">
        <v>122</v>
      </c>
      <c r="G18" s="23" t="s">
        <v>123</v>
      </c>
      <c r="H18" s="23" t="s">
        <v>40</v>
      </c>
      <c r="I18" s="23" t="s">
        <v>124</v>
      </c>
      <c r="J18" s="23" t="s">
        <v>125</v>
      </c>
      <c r="K18" s="23" t="s">
        <v>22</v>
      </c>
      <c r="L18" s="23"/>
      <c r="M18" s="23" t="s">
        <v>41</v>
      </c>
      <c r="N18" s="23">
        <v>899999061</v>
      </c>
      <c r="O18" s="23" t="s">
        <v>126</v>
      </c>
      <c r="P18" s="23"/>
      <c r="Q18" s="23">
        <v>6299567</v>
      </c>
      <c r="R18" s="23"/>
      <c r="S18" s="24"/>
      <c r="T18" s="25"/>
      <c r="U18" s="23">
        <v>1523</v>
      </c>
      <c r="V18" s="24">
        <v>3550000000</v>
      </c>
      <c r="W18" s="25">
        <v>46195</v>
      </c>
      <c r="X18" s="23" t="s">
        <v>56</v>
      </c>
      <c r="Y18" s="23" t="s">
        <v>127</v>
      </c>
      <c r="Z18" s="24">
        <v>0</v>
      </c>
      <c r="AA18" s="23">
        <v>176</v>
      </c>
      <c r="AB18" s="25">
        <v>46206</v>
      </c>
      <c r="AC18" s="25">
        <v>46212</v>
      </c>
      <c r="AD18" s="25">
        <v>46387</v>
      </c>
    </row>
    <row r="19" spans="2:30" s="29" customFormat="1" x14ac:dyDescent="0.25">
      <c r="B19" s="23">
        <v>2026</v>
      </c>
      <c r="C19" s="23">
        <v>608</v>
      </c>
      <c r="D19" s="23" t="s">
        <v>128</v>
      </c>
      <c r="E19" s="23" t="s">
        <v>129</v>
      </c>
      <c r="F19" s="23" t="s">
        <v>130</v>
      </c>
      <c r="G19" s="23" t="s">
        <v>131</v>
      </c>
      <c r="H19" s="23" t="s">
        <v>40</v>
      </c>
      <c r="I19" s="23" t="s">
        <v>132</v>
      </c>
      <c r="J19" s="23" t="s">
        <v>133</v>
      </c>
      <c r="K19" s="23"/>
      <c r="L19" s="23"/>
      <c r="M19" s="23" t="s">
        <v>41</v>
      </c>
      <c r="N19" s="23">
        <v>830103828</v>
      </c>
      <c r="O19" s="23" t="s">
        <v>134</v>
      </c>
      <c r="P19" s="23" t="s">
        <v>43</v>
      </c>
      <c r="Q19" s="23">
        <v>7560065</v>
      </c>
      <c r="R19" s="23"/>
      <c r="S19" s="24"/>
      <c r="T19" s="25"/>
      <c r="U19" s="23"/>
      <c r="V19" s="24"/>
      <c r="W19" s="25"/>
      <c r="X19" s="23" t="s">
        <v>53</v>
      </c>
      <c r="Y19" s="23" t="s">
        <v>135</v>
      </c>
      <c r="Z19" s="24">
        <v>8324769</v>
      </c>
      <c r="AA19" s="23">
        <v>170</v>
      </c>
      <c r="AB19" s="25">
        <v>46213</v>
      </c>
      <c r="AC19" s="25">
        <v>46218</v>
      </c>
      <c r="AD19" s="25">
        <v>46387</v>
      </c>
    </row>
    <row r="20" spans="2:30" s="29" customFormat="1" x14ac:dyDescent="0.25">
      <c r="B20" s="23">
        <v>2026</v>
      </c>
      <c r="C20" s="23">
        <v>609</v>
      </c>
      <c r="D20" s="23" t="s">
        <v>136</v>
      </c>
      <c r="E20" s="23" t="s">
        <v>47</v>
      </c>
      <c r="F20" s="23" t="s">
        <v>137</v>
      </c>
      <c r="G20" s="23" t="s">
        <v>48</v>
      </c>
      <c r="H20" s="23" t="s">
        <v>40</v>
      </c>
      <c r="I20" s="23" t="s">
        <v>138</v>
      </c>
      <c r="J20" s="23" t="s">
        <v>139</v>
      </c>
      <c r="K20" s="23" t="s">
        <v>22</v>
      </c>
      <c r="L20" s="23"/>
      <c r="M20" s="23" t="s">
        <v>41</v>
      </c>
      <c r="N20" s="23">
        <v>830500660</v>
      </c>
      <c r="O20" s="23" t="s">
        <v>140</v>
      </c>
      <c r="P20" s="23"/>
      <c r="Q20" s="23">
        <v>2436827</v>
      </c>
      <c r="R20" s="23"/>
      <c r="S20" s="24"/>
      <c r="T20" s="25"/>
      <c r="U20" s="23"/>
      <c r="V20" s="24"/>
      <c r="W20" s="25"/>
      <c r="X20" s="23" t="s">
        <v>141</v>
      </c>
      <c r="Y20" s="23" t="s">
        <v>142</v>
      </c>
      <c r="Z20" s="24">
        <v>3122093334</v>
      </c>
      <c r="AA20" s="23">
        <v>154</v>
      </c>
      <c r="AB20" s="25">
        <v>46220</v>
      </c>
      <c r="AC20" s="25">
        <v>46233</v>
      </c>
      <c r="AD20" s="25">
        <v>46386</v>
      </c>
    </row>
    <row r="21" spans="2:30" s="29" customFormat="1" x14ac:dyDescent="0.25">
      <c r="B21" s="23">
        <v>2026</v>
      </c>
      <c r="C21" s="23">
        <v>610</v>
      </c>
      <c r="D21" s="23" t="s">
        <v>143</v>
      </c>
      <c r="E21" s="23" t="s">
        <v>51</v>
      </c>
      <c r="F21" s="23" t="s">
        <v>144</v>
      </c>
      <c r="G21" s="23" t="s">
        <v>61</v>
      </c>
      <c r="H21" s="23" t="s">
        <v>40</v>
      </c>
      <c r="I21" s="23" t="s">
        <v>62</v>
      </c>
      <c r="J21" s="23" t="s">
        <v>145</v>
      </c>
      <c r="K21" s="23"/>
      <c r="L21" s="23"/>
      <c r="M21" s="23" t="s">
        <v>41</v>
      </c>
      <c r="N21" s="23">
        <v>901464022</v>
      </c>
      <c r="O21" s="23" t="s">
        <v>146</v>
      </c>
      <c r="P21" s="23"/>
      <c r="Q21" s="23">
        <v>3227383340</v>
      </c>
      <c r="R21" s="23"/>
      <c r="S21" s="24"/>
      <c r="T21" s="25"/>
      <c r="U21" s="23"/>
      <c r="V21" s="24"/>
      <c r="W21" s="25"/>
      <c r="X21" s="23" t="s">
        <v>42</v>
      </c>
      <c r="Y21" s="23" t="s">
        <v>65</v>
      </c>
      <c r="Z21" s="24">
        <v>51249730</v>
      </c>
      <c r="AA21" s="23">
        <v>155</v>
      </c>
      <c r="AB21" s="25">
        <v>46224</v>
      </c>
      <c r="AC21" s="25">
        <v>46233</v>
      </c>
      <c r="AD21" s="25">
        <v>46387</v>
      </c>
    </row>
    <row r="22" spans="2:30" s="29" customFormat="1" x14ac:dyDescent="0.25">
      <c r="B22" s="23">
        <v>2026</v>
      </c>
      <c r="C22" s="23">
        <v>611</v>
      </c>
      <c r="D22" s="23" t="s">
        <v>147</v>
      </c>
      <c r="E22" s="23" t="s">
        <v>100</v>
      </c>
      <c r="F22" s="23" t="s">
        <v>122</v>
      </c>
      <c r="G22" s="23" t="s">
        <v>123</v>
      </c>
      <c r="H22" s="23" t="s">
        <v>40</v>
      </c>
      <c r="I22" s="23" t="s">
        <v>148</v>
      </c>
      <c r="J22" s="23" t="s">
        <v>149</v>
      </c>
      <c r="K22" s="23" t="s">
        <v>22</v>
      </c>
      <c r="L22" s="23"/>
      <c r="M22" s="23" t="s">
        <v>41</v>
      </c>
      <c r="N22" s="23">
        <v>899999061</v>
      </c>
      <c r="O22" s="23" t="s">
        <v>150</v>
      </c>
      <c r="P22" s="23"/>
      <c r="Q22" s="23">
        <v>7799280</v>
      </c>
      <c r="R22" s="23"/>
      <c r="S22" s="24"/>
      <c r="T22" s="25"/>
      <c r="U22" s="23">
        <v>2159</v>
      </c>
      <c r="V22" s="24">
        <v>450000000</v>
      </c>
      <c r="W22" s="25">
        <v>46199</v>
      </c>
      <c r="X22" s="23" t="s">
        <v>56</v>
      </c>
      <c r="Y22" s="23" t="s">
        <v>151</v>
      </c>
      <c r="Z22" s="24">
        <v>0</v>
      </c>
      <c r="AA22" s="23">
        <v>194</v>
      </c>
      <c r="AB22" s="25">
        <v>46224</v>
      </c>
      <c r="AC22" s="25">
        <v>46225</v>
      </c>
      <c r="AD22" s="25">
        <v>46418</v>
      </c>
    </row>
    <row r="23" spans="2:30" s="29" customFormat="1" x14ac:dyDescent="0.25">
      <c r="B23" s="23">
        <v>2026</v>
      </c>
      <c r="C23" s="23">
        <v>612</v>
      </c>
      <c r="D23" s="23" t="s">
        <v>152</v>
      </c>
      <c r="E23" s="23" t="s">
        <v>51</v>
      </c>
      <c r="F23" s="23" t="s">
        <v>153</v>
      </c>
      <c r="G23" s="23" t="s">
        <v>44</v>
      </c>
      <c r="H23" s="23" t="s">
        <v>40</v>
      </c>
      <c r="I23" s="23" t="s">
        <v>154</v>
      </c>
      <c r="J23" s="23" t="s">
        <v>155</v>
      </c>
      <c r="K23" s="23"/>
      <c r="L23" s="23"/>
      <c r="M23" s="23" t="s">
        <v>41</v>
      </c>
      <c r="N23" s="23">
        <v>901312112</v>
      </c>
      <c r="O23" s="23" t="s">
        <v>156</v>
      </c>
      <c r="P23" s="23"/>
      <c r="Q23" s="23">
        <v>3052986580</v>
      </c>
      <c r="R23" s="23"/>
      <c r="S23" s="24"/>
      <c r="T23" s="25"/>
      <c r="U23" s="23"/>
      <c r="V23" s="24"/>
      <c r="W23" s="25"/>
      <c r="X23" s="23" t="s">
        <v>53</v>
      </c>
      <c r="Y23" s="23" t="s">
        <v>157</v>
      </c>
      <c r="Z23" s="24">
        <v>2213400</v>
      </c>
      <c r="AA23" s="23">
        <v>156</v>
      </c>
      <c r="AB23" s="25">
        <v>46227</v>
      </c>
      <c r="AC23" s="25">
        <v>46231</v>
      </c>
      <c r="AD23" s="25">
        <v>46386</v>
      </c>
    </row>
    <row r="24" spans="2:30" s="29" customFormat="1" x14ac:dyDescent="0.25">
      <c r="B24" s="23">
        <v>2026</v>
      </c>
      <c r="C24" s="23">
        <v>613</v>
      </c>
      <c r="D24" s="23" t="s">
        <v>158</v>
      </c>
      <c r="E24" s="23" t="s">
        <v>51</v>
      </c>
      <c r="F24" s="23" t="s">
        <v>159</v>
      </c>
      <c r="G24" s="23" t="s">
        <v>44</v>
      </c>
      <c r="H24" s="23" t="s">
        <v>40</v>
      </c>
      <c r="I24" s="23" t="s">
        <v>84</v>
      </c>
      <c r="J24" s="23" t="s">
        <v>160</v>
      </c>
      <c r="K24" s="23" t="s">
        <v>45</v>
      </c>
      <c r="L24" s="23"/>
      <c r="M24" s="23" t="s">
        <v>41</v>
      </c>
      <c r="N24" s="23">
        <v>804000673</v>
      </c>
      <c r="O24" s="23" t="s">
        <v>161</v>
      </c>
      <c r="P24" s="23"/>
      <c r="Q24" s="23">
        <v>3213152056</v>
      </c>
      <c r="R24" s="23">
        <v>1904</v>
      </c>
      <c r="S24" s="24">
        <v>23070000</v>
      </c>
      <c r="T24" s="25">
        <v>46226</v>
      </c>
      <c r="U24" s="23">
        <v>1235</v>
      </c>
      <c r="V24" s="24">
        <v>23739000</v>
      </c>
      <c r="W24" s="25">
        <v>46198</v>
      </c>
      <c r="X24" s="23" t="s">
        <v>53</v>
      </c>
      <c r="Y24" s="23" t="s">
        <v>46</v>
      </c>
      <c r="Z24" s="24">
        <v>23070000</v>
      </c>
      <c r="AA24" s="23">
        <v>30</v>
      </c>
      <c r="AB24" s="25">
        <v>46220</v>
      </c>
      <c r="AC24" s="25">
        <v>46226</v>
      </c>
      <c r="AD24" s="25">
        <v>46255</v>
      </c>
    </row>
    <row r="25" spans="2:30" s="29" customFormat="1" x14ac:dyDescent="0.25">
      <c r="B25" s="23">
        <v>2026</v>
      </c>
      <c r="C25" s="23">
        <v>614</v>
      </c>
      <c r="D25" s="23" t="s">
        <v>162</v>
      </c>
      <c r="E25" s="23" t="s">
        <v>100</v>
      </c>
      <c r="F25" s="23" t="s">
        <v>163</v>
      </c>
      <c r="G25" s="23" t="s">
        <v>164</v>
      </c>
      <c r="H25" s="23" t="s">
        <v>40</v>
      </c>
      <c r="I25" s="23" t="s">
        <v>148</v>
      </c>
      <c r="J25" s="23" t="s">
        <v>165</v>
      </c>
      <c r="K25" s="23"/>
      <c r="L25" s="23"/>
      <c r="M25" s="23" t="s">
        <v>166</v>
      </c>
      <c r="N25" s="23">
        <v>1032494945</v>
      </c>
      <c r="O25" s="23" t="s">
        <v>167</v>
      </c>
      <c r="P25" s="23"/>
      <c r="Q25" s="23">
        <v>3154087600</v>
      </c>
      <c r="R25" s="23"/>
      <c r="S25" s="24"/>
      <c r="T25" s="25"/>
      <c r="U25" s="23"/>
      <c r="V25" s="24"/>
      <c r="W25" s="25"/>
      <c r="X25" s="23" t="s">
        <v>56</v>
      </c>
      <c r="Y25" s="23" t="s">
        <v>151</v>
      </c>
      <c r="Z25" s="24">
        <v>38552000</v>
      </c>
      <c r="AA25" s="23">
        <v>155</v>
      </c>
      <c r="AB25" s="25">
        <v>46230</v>
      </c>
      <c r="AC25" s="25">
        <v>46233</v>
      </c>
      <c r="AD25" s="25">
        <v>46387</v>
      </c>
    </row>
    <row r="26" spans="2:30" s="29" customFormat="1" x14ac:dyDescent="0.25">
      <c r="B26" s="23">
        <v>2026</v>
      </c>
      <c r="C26" s="23">
        <v>615</v>
      </c>
      <c r="D26" s="23" t="s">
        <v>168</v>
      </c>
      <c r="E26" s="23" t="s">
        <v>100</v>
      </c>
      <c r="F26" s="23" t="s">
        <v>169</v>
      </c>
      <c r="G26" s="23" t="s">
        <v>164</v>
      </c>
      <c r="H26" s="23" t="s">
        <v>40</v>
      </c>
      <c r="I26" s="23" t="s">
        <v>62</v>
      </c>
      <c r="J26" s="23" t="s">
        <v>170</v>
      </c>
      <c r="K26" s="23"/>
      <c r="L26" s="23"/>
      <c r="M26" s="23" t="s">
        <v>166</v>
      </c>
      <c r="N26" s="23">
        <v>1018458832</v>
      </c>
      <c r="O26" s="23" t="s">
        <v>171</v>
      </c>
      <c r="P26" s="23"/>
      <c r="Q26" s="23">
        <v>3187833041</v>
      </c>
      <c r="R26" s="23"/>
      <c r="S26" s="24"/>
      <c r="T26" s="25"/>
      <c r="U26" s="23"/>
      <c r="V26" s="24"/>
      <c r="W26" s="25"/>
      <c r="X26" s="23" t="s">
        <v>42</v>
      </c>
      <c r="Y26" s="23" t="s">
        <v>65</v>
      </c>
      <c r="Z26" s="24">
        <v>37898000</v>
      </c>
      <c r="AA26" s="23">
        <v>147</v>
      </c>
      <c r="AB26" s="25">
        <v>46230</v>
      </c>
      <c r="AC26" s="25">
        <v>46232</v>
      </c>
      <c r="AD26" s="25">
        <v>46378</v>
      </c>
    </row>
    <row r="27" spans="2:30" s="29" customFormat="1" x14ac:dyDescent="0.25">
      <c r="B27" s="23">
        <v>2026</v>
      </c>
      <c r="C27" s="23">
        <v>616</v>
      </c>
      <c r="D27" s="23" t="s">
        <v>172</v>
      </c>
      <c r="E27" s="23" t="s">
        <v>100</v>
      </c>
      <c r="F27" s="23" t="s">
        <v>173</v>
      </c>
      <c r="G27" s="23" t="s">
        <v>164</v>
      </c>
      <c r="H27" s="23" t="s">
        <v>40</v>
      </c>
      <c r="I27" s="23" t="s">
        <v>148</v>
      </c>
      <c r="J27" s="23" t="s">
        <v>174</v>
      </c>
      <c r="K27" s="23"/>
      <c r="L27" s="23"/>
      <c r="M27" s="23" t="s">
        <v>166</v>
      </c>
      <c r="N27" s="23">
        <v>1000179845</v>
      </c>
      <c r="O27" s="23" t="s">
        <v>175</v>
      </c>
      <c r="P27" s="23"/>
      <c r="Q27" s="23"/>
      <c r="R27" s="23"/>
      <c r="S27" s="24"/>
      <c r="T27" s="25"/>
      <c r="U27" s="23"/>
      <c r="V27" s="24"/>
      <c r="W27" s="25"/>
      <c r="X27" s="23" t="s">
        <v>56</v>
      </c>
      <c r="Y27" s="23" t="s">
        <v>151</v>
      </c>
      <c r="Z27" s="24">
        <v>40260000</v>
      </c>
      <c r="AA27" s="23">
        <v>156</v>
      </c>
      <c r="AB27" s="25">
        <v>46230</v>
      </c>
      <c r="AC27" s="25">
        <v>46232</v>
      </c>
      <c r="AD27" s="25">
        <v>46387</v>
      </c>
    </row>
    <row r="28" spans="2:30" s="29" customFormat="1" x14ac:dyDescent="0.25">
      <c r="B28" s="23">
        <v>2026</v>
      </c>
      <c r="C28" s="23">
        <v>617</v>
      </c>
      <c r="D28" s="23" t="s">
        <v>176</v>
      </c>
      <c r="E28" s="23" t="s">
        <v>100</v>
      </c>
      <c r="F28" s="23" t="s">
        <v>177</v>
      </c>
      <c r="G28" s="23" t="s">
        <v>61</v>
      </c>
      <c r="H28" s="23" t="s">
        <v>40</v>
      </c>
      <c r="I28" s="23" t="s">
        <v>84</v>
      </c>
      <c r="J28" s="23" t="s">
        <v>178</v>
      </c>
      <c r="K28" s="23"/>
      <c r="L28" s="23"/>
      <c r="M28" s="23" t="s">
        <v>41</v>
      </c>
      <c r="N28" s="23">
        <v>830077380</v>
      </c>
      <c r="O28" s="23" t="s">
        <v>179</v>
      </c>
      <c r="P28" s="23"/>
      <c r="Q28" s="23">
        <v>6228320</v>
      </c>
      <c r="R28" s="23"/>
      <c r="S28" s="24"/>
      <c r="T28" s="25"/>
      <c r="U28" s="23"/>
      <c r="V28" s="24"/>
      <c r="W28" s="25"/>
      <c r="X28" s="23" t="s">
        <v>53</v>
      </c>
      <c r="Y28" s="23" t="s">
        <v>46</v>
      </c>
      <c r="Z28" s="24">
        <v>413931555</v>
      </c>
      <c r="AA28" s="23">
        <v>-30</v>
      </c>
      <c r="AB28" s="25">
        <v>46232</v>
      </c>
      <c r="AC28" s="25">
        <v>46234</v>
      </c>
      <c r="AD28" s="25">
        <v>46203</v>
      </c>
    </row>
    <row r="29" spans="2:30" s="29" customFormat="1" x14ac:dyDescent="0.25">
      <c r="B29" s="23">
        <v>2026</v>
      </c>
      <c r="C29" s="23">
        <v>618</v>
      </c>
      <c r="D29" s="23" t="s">
        <v>180</v>
      </c>
      <c r="E29" s="23" t="s">
        <v>100</v>
      </c>
      <c r="F29" s="23" t="s">
        <v>181</v>
      </c>
      <c r="G29" s="23" t="s">
        <v>164</v>
      </c>
      <c r="H29" s="23" t="s">
        <v>40</v>
      </c>
      <c r="I29" s="23" t="s">
        <v>49</v>
      </c>
      <c r="J29" s="23" t="s">
        <v>182</v>
      </c>
      <c r="K29" s="23"/>
      <c r="L29" s="23"/>
      <c r="M29" s="23" t="s">
        <v>166</v>
      </c>
      <c r="N29" s="23">
        <v>1030561043</v>
      </c>
      <c r="O29" s="23" t="s">
        <v>183</v>
      </c>
      <c r="P29" s="23"/>
      <c r="Q29" s="23">
        <v>3115827749</v>
      </c>
      <c r="R29" s="23"/>
      <c r="S29" s="24"/>
      <c r="T29" s="25"/>
      <c r="U29" s="23"/>
      <c r="V29" s="24"/>
      <c r="W29" s="25"/>
      <c r="X29" s="23" t="s">
        <v>42</v>
      </c>
      <c r="Y29" s="23" t="s">
        <v>50</v>
      </c>
      <c r="Z29" s="24">
        <v>40605000</v>
      </c>
      <c r="AA29" s="23">
        <v>153</v>
      </c>
      <c r="AB29" s="25">
        <v>46231</v>
      </c>
      <c r="AC29" s="25">
        <v>46233</v>
      </c>
      <c r="AD29" s="25">
        <v>46385</v>
      </c>
    </row>
    <row r="30" spans="2:30" s="29" customFormat="1" x14ac:dyDescent="0.25">
      <c r="B30" s="23">
        <v>2026</v>
      </c>
      <c r="C30" s="23">
        <v>620</v>
      </c>
      <c r="D30" s="23" t="s">
        <v>184</v>
      </c>
      <c r="E30" s="23" t="s">
        <v>100</v>
      </c>
      <c r="F30" s="23" t="s">
        <v>185</v>
      </c>
      <c r="G30" s="23" t="s">
        <v>164</v>
      </c>
      <c r="H30" s="23" t="s">
        <v>40</v>
      </c>
      <c r="I30" s="23" t="s">
        <v>90</v>
      </c>
      <c r="J30" s="23" t="s">
        <v>186</v>
      </c>
      <c r="K30" s="23"/>
      <c r="L30" s="23"/>
      <c r="M30" s="23" t="s">
        <v>166</v>
      </c>
      <c r="N30" s="23">
        <v>79882982</v>
      </c>
      <c r="O30" s="23" t="s">
        <v>187</v>
      </c>
      <c r="P30" s="23"/>
      <c r="Q30" s="23">
        <v>3007583877</v>
      </c>
      <c r="R30" s="23"/>
      <c r="S30" s="24"/>
      <c r="T30" s="25"/>
      <c r="U30" s="23"/>
      <c r="V30" s="24"/>
      <c r="W30" s="25"/>
      <c r="X30" s="23" t="s">
        <v>53</v>
      </c>
      <c r="Y30" s="23" t="s">
        <v>98</v>
      </c>
      <c r="Z30" s="24">
        <v>39627000</v>
      </c>
      <c r="AA30" s="23">
        <v>108</v>
      </c>
      <c r="AB30" s="25">
        <v>46231</v>
      </c>
      <c r="AC30" s="25">
        <v>46232</v>
      </c>
      <c r="AD30" s="25">
        <v>46339</v>
      </c>
    </row>
    <row r="31" spans="2:30" s="29" customFormat="1" x14ac:dyDescent="0.25">
      <c r="B31" s="23">
        <v>2026</v>
      </c>
      <c r="C31" s="23">
        <v>631</v>
      </c>
      <c r="D31" s="23" t="s">
        <v>188</v>
      </c>
      <c r="E31" s="23" t="s">
        <v>100</v>
      </c>
      <c r="F31" s="23" t="s">
        <v>189</v>
      </c>
      <c r="G31" s="23" t="s">
        <v>123</v>
      </c>
      <c r="H31" s="23" t="s">
        <v>40</v>
      </c>
      <c r="I31" s="23" t="s">
        <v>190</v>
      </c>
      <c r="J31" s="23" t="s">
        <v>191</v>
      </c>
      <c r="K31" s="23"/>
      <c r="L31" s="23"/>
      <c r="M31" s="23" t="s">
        <v>41</v>
      </c>
      <c r="N31" s="23">
        <v>899999061</v>
      </c>
      <c r="O31" s="23" t="s">
        <v>192</v>
      </c>
      <c r="P31" s="23"/>
      <c r="Q31" s="23">
        <v>7698513</v>
      </c>
      <c r="R31" s="23"/>
      <c r="S31" s="24"/>
      <c r="T31" s="25"/>
      <c r="U31" s="23"/>
      <c r="V31" s="24"/>
      <c r="W31" s="25"/>
      <c r="X31" s="23" t="s">
        <v>193</v>
      </c>
      <c r="Y31" s="23" t="s">
        <v>194</v>
      </c>
      <c r="Z31" s="24">
        <v>0</v>
      </c>
      <c r="AA31" s="23">
        <v>185</v>
      </c>
      <c r="AB31" s="25">
        <v>46232</v>
      </c>
      <c r="AC31" s="25">
        <v>46234</v>
      </c>
      <c r="AD31" s="25">
        <v>46418</v>
      </c>
    </row>
    <row r="651" spans="3:3" x14ac:dyDescent="0.25">
      <c r="C651" s="14"/>
    </row>
    <row r="652" spans="3:3" x14ac:dyDescent="0.25">
      <c r="C652" s="14"/>
    </row>
    <row r="653" spans="3:3" x14ac:dyDescent="0.25">
      <c r="C653" s="14"/>
    </row>
    <row r="654" spans="3:3" x14ac:dyDescent="0.25">
      <c r="C654" s="14"/>
    </row>
    <row r="655" spans="3:3" x14ac:dyDescent="0.25">
      <c r="C655" s="14"/>
    </row>
    <row r="656" spans="3:3" x14ac:dyDescent="0.25">
      <c r="C656" s="14"/>
    </row>
    <row r="657" spans="3:3" x14ac:dyDescent="0.25">
      <c r="C657" s="14"/>
    </row>
    <row r="658" spans="3:3" x14ac:dyDescent="0.25">
      <c r="C658" s="14"/>
    </row>
    <row r="659" spans="3:3" x14ac:dyDescent="0.25">
      <c r="C659" s="14"/>
    </row>
    <row r="660" spans="3:3" x14ac:dyDescent="0.25">
      <c r="C660" s="14"/>
    </row>
    <row r="661" spans="3:3" x14ac:dyDescent="0.25">
      <c r="C661" s="14"/>
    </row>
    <row r="662" spans="3:3" x14ac:dyDescent="0.25">
      <c r="C662" s="14"/>
    </row>
    <row r="663" spans="3:3" x14ac:dyDescent="0.25">
      <c r="C663" s="14"/>
    </row>
    <row r="664" spans="3:3" x14ac:dyDescent="0.25">
      <c r="C664" s="14"/>
    </row>
    <row r="665" spans="3:3" x14ac:dyDescent="0.25">
      <c r="C665" s="14"/>
    </row>
    <row r="666" spans="3:3" x14ac:dyDescent="0.25">
      <c r="C666" s="14"/>
    </row>
    <row r="667" spans="3:3" x14ac:dyDescent="0.25">
      <c r="C667" s="14"/>
    </row>
    <row r="668" spans="3:3" x14ac:dyDescent="0.25">
      <c r="C668" s="14"/>
    </row>
    <row r="669" spans="3:3" x14ac:dyDescent="0.25">
      <c r="C669" s="14"/>
    </row>
    <row r="670" spans="3:3" x14ac:dyDescent="0.25">
      <c r="C670" s="14"/>
    </row>
    <row r="671" spans="3:3" x14ac:dyDescent="0.25">
      <c r="C671" s="14"/>
    </row>
    <row r="672" spans="3:3" x14ac:dyDescent="0.25">
      <c r="C672" s="14"/>
    </row>
  </sheetData>
  <autoFilter ref="B7:AD425" xr:uid="{718D0881-6E19-4520-9E66-811A89EB7762}"/>
  <mergeCells count="3">
    <mergeCell ref="B2:AD2"/>
    <mergeCell ref="B6:Y6"/>
    <mergeCell ref="Z6:AD6"/>
  </mergeCells>
  <phoneticPr fontId="8" type="noConversion"/>
  <conditionalFormatting sqref="C7">
    <cfRule type="duplicateValues" dxfId="97" priority="1"/>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071F7-B2BB-4FB9-9122-19CE5B430539}">
  <dimension ref="A3:E44"/>
  <sheetViews>
    <sheetView view="pageLayout" topLeftCell="A10" zoomScaleNormal="100" workbookViewId="0">
      <selection activeCell="A33" sqref="A33:B37"/>
    </sheetView>
  </sheetViews>
  <sheetFormatPr baseColWidth="10" defaultRowHeight="15" x14ac:dyDescent="0.25"/>
  <cols>
    <col min="1" max="1" width="19" bestFit="1" customWidth="1"/>
    <col min="2" max="2" width="5.42578125" bestFit="1" customWidth="1"/>
    <col min="3" max="3" width="16.7109375" customWidth="1"/>
    <col min="4" max="4" width="17.85546875" bestFit="1" customWidth="1"/>
    <col min="5" max="5" width="5.42578125" bestFit="1" customWidth="1"/>
    <col min="6" max="6" width="12.5703125" bestFit="1" customWidth="1"/>
  </cols>
  <sheetData>
    <row r="3" spans="1:5" ht="48.75" customHeight="1" x14ac:dyDescent="0.25">
      <c r="B3" s="37" t="str">
        <f>Consolidado!B2</f>
        <v>Secretaría Distrital de Cultura, Recreación y Deporte de Bogotá
Informe de personeria al</v>
      </c>
      <c r="C3" s="37"/>
      <c r="D3" s="37"/>
      <c r="E3" s="37"/>
    </row>
    <row r="4" spans="1:5" x14ac:dyDescent="0.25">
      <c r="B4" s="38">
        <f ca="1">Consolidado!P3</f>
        <v>46234</v>
      </c>
      <c r="C4" s="39"/>
      <c r="D4" s="39"/>
      <c r="E4" s="39"/>
    </row>
    <row r="6" spans="1:5" x14ac:dyDescent="0.25">
      <c r="B6" s="40" t="s">
        <v>38</v>
      </c>
      <c r="C6" s="40"/>
      <c r="D6" s="40"/>
    </row>
    <row r="7" spans="1:5" ht="15" customHeight="1" x14ac:dyDescent="0.25">
      <c r="B7" s="41">
        <f>COUNTA(Consolidado!C8:C1048576)</f>
        <v>24</v>
      </c>
      <c r="C7" s="41"/>
      <c r="D7" s="41"/>
    </row>
    <row r="8" spans="1:5" ht="15" customHeight="1" x14ac:dyDescent="0.25">
      <c r="B8" s="41"/>
      <c r="C8" s="41"/>
      <c r="D8" s="41"/>
    </row>
    <row r="9" spans="1:5" ht="15" customHeight="1" x14ac:dyDescent="0.25">
      <c r="B9" s="41"/>
      <c r="C9" s="41"/>
      <c r="D9" s="41"/>
    </row>
    <row r="11" spans="1:5" x14ac:dyDescent="0.25">
      <c r="A11" s="4"/>
      <c r="B11" s="4"/>
      <c r="C11" s="4"/>
      <c r="D11" s="4"/>
      <c r="E11" s="4"/>
    </row>
    <row r="13" spans="1:5" ht="30" x14ac:dyDescent="0.25">
      <c r="A13" s="10" t="s">
        <v>25</v>
      </c>
      <c r="B13" s="7" t="s">
        <v>26</v>
      </c>
      <c r="D13" s="7" t="s">
        <v>27</v>
      </c>
      <c r="E13" s="7" t="s">
        <v>26</v>
      </c>
    </row>
    <row r="14" spans="1:5" ht="90" x14ac:dyDescent="0.25">
      <c r="A14" s="8" t="s">
        <v>100</v>
      </c>
      <c r="B14" s="30">
        <v>11</v>
      </c>
      <c r="D14" s="8" t="s">
        <v>164</v>
      </c>
      <c r="E14" s="30">
        <v>5</v>
      </c>
    </row>
    <row r="15" spans="1:5" ht="45" x14ac:dyDescent="0.25">
      <c r="A15" s="5" t="s">
        <v>47</v>
      </c>
      <c r="B15" s="30">
        <v>5</v>
      </c>
      <c r="D15" s="8" t="s">
        <v>123</v>
      </c>
      <c r="E15" s="30">
        <v>3</v>
      </c>
    </row>
    <row r="16" spans="1:5" x14ac:dyDescent="0.25">
      <c r="A16" s="5" t="s">
        <v>24</v>
      </c>
      <c r="B16" s="30"/>
      <c r="D16" s="8" t="s">
        <v>24</v>
      </c>
      <c r="E16" s="30"/>
    </row>
    <row r="17" spans="1:5" x14ac:dyDescent="0.25">
      <c r="A17" s="5" t="s">
        <v>51</v>
      </c>
      <c r="B17" s="30">
        <v>4</v>
      </c>
      <c r="D17" s="8" t="s">
        <v>44</v>
      </c>
      <c r="E17" s="30">
        <v>2</v>
      </c>
    </row>
    <row r="18" spans="1:5" x14ac:dyDescent="0.25">
      <c r="A18" s="5" t="s">
        <v>59</v>
      </c>
      <c r="B18" s="30">
        <v>2</v>
      </c>
      <c r="D18" s="8" t="s">
        <v>83</v>
      </c>
      <c r="E18" s="30">
        <v>1</v>
      </c>
    </row>
    <row r="19" spans="1:5" ht="30" x14ac:dyDescent="0.25">
      <c r="A19" s="5" t="s">
        <v>116</v>
      </c>
      <c r="B19" s="30">
        <v>1</v>
      </c>
      <c r="D19" s="8" t="s">
        <v>102</v>
      </c>
      <c r="E19" s="30">
        <v>1</v>
      </c>
    </row>
    <row r="20" spans="1:5" ht="45" x14ac:dyDescent="0.25">
      <c r="A20" s="5" t="s">
        <v>129</v>
      </c>
      <c r="B20" s="30">
        <v>1</v>
      </c>
      <c r="D20" s="8" t="s">
        <v>61</v>
      </c>
      <c r="E20" s="30">
        <v>3</v>
      </c>
    </row>
    <row r="21" spans="1:5" ht="30" x14ac:dyDescent="0.25">
      <c r="A21" s="6" t="s">
        <v>26</v>
      </c>
      <c r="B21" s="31">
        <v>24</v>
      </c>
      <c r="D21" s="8" t="s">
        <v>131</v>
      </c>
      <c r="E21" s="30">
        <v>1</v>
      </c>
    </row>
    <row r="22" spans="1:5" ht="30" x14ac:dyDescent="0.25">
      <c r="D22" s="8" t="s">
        <v>48</v>
      </c>
      <c r="E22" s="30">
        <v>1</v>
      </c>
    </row>
    <row r="23" spans="1:5" ht="30" x14ac:dyDescent="0.25">
      <c r="D23" s="8" t="s">
        <v>52</v>
      </c>
      <c r="E23" s="30">
        <v>1</v>
      </c>
    </row>
    <row r="24" spans="1:5" ht="30" x14ac:dyDescent="0.25">
      <c r="D24" s="8" t="s">
        <v>54</v>
      </c>
      <c r="E24" s="30">
        <v>4</v>
      </c>
    </row>
    <row r="25" spans="1:5" x14ac:dyDescent="0.25">
      <c r="D25" s="8" t="s">
        <v>89</v>
      </c>
      <c r="E25" s="30">
        <v>1</v>
      </c>
    </row>
    <row r="26" spans="1:5" ht="14.25" customHeight="1" x14ac:dyDescent="0.25">
      <c r="D26" s="8" t="s">
        <v>109</v>
      </c>
      <c r="E26" s="30">
        <v>1</v>
      </c>
    </row>
    <row r="27" spans="1:5" ht="14.25" customHeight="1" x14ac:dyDescent="0.25">
      <c r="D27" s="6" t="s">
        <v>26</v>
      </c>
      <c r="E27" s="31">
        <v>24</v>
      </c>
    </row>
    <row r="28" spans="1:5" ht="14.25" customHeight="1" x14ac:dyDescent="0.25"/>
    <row r="29" spans="1:5" ht="14.25" customHeight="1" x14ac:dyDescent="0.25"/>
    <row r="30" spans="1:5" ht="14.25" customHeight="1" x14ac:dyDescent="0.25"/>
    <row r="31" spans="1:5" ht="14.25" customHeight="1" x14ac:dyDescent="0.25"/>
    <row r="32" spans="1:5" ht="14.25" customHeight="1" x14ac:dyDescent="0.25"/>
    <row r="33" spans="1:2" x14ac:dyDescent="0.25">
      <c r="A33" s="7" t="s">
        <v>28</v>
      </c>
      <c r="B33" s="7" t="s">
        <v>26</v>
      </c>
    </row>
    <row r="34" spans="1:2" x14ac:dyDescent="0.25">
      <c r="A34" s="9" t="s">
        <v>22</v>
      </c>
      <c r="B34" s="33">
        <v>10</v>
      </c>
    </row>
    <row r="35" spans="1:2" x14ac:dyDescent="0.25">
      <c r="A35" s="9" t="s">
        <v>24</v>
      </c>
      <c r="B35" s="33"/>
    </row>
    <row r="36" spans="1:2" x14ac:dyDescent="0.25">
      <c r="A36" s="9" t="s">
        <v>45</v>
      </c>
      <c r="B36" s="33">
        <v>3</v>
      </c>
    </row>
    <row r="37" spans="1:2" x14ac:dyDescent="0.25">
      <c r="A37" s="6" t="s">
        <v>26</v>
      </c>
      <c r="B37" s="32">
        <v>13</v>
      </c>
    </row>
    <row r="39" spans="1:2" x14ac:dyDescent="0.25">
      <c r="A39" s="7" t="s">
        <v>29</v>
      </c>
      <c r="B39" s="7" t="s">
        <v>26</v>
      </c>
    </row>
    <row r="40" spans="1:2" x14ac:dyDescent="0.25">
      <c r="A40" s="5" t="s">
        <v>166</v>
      </c>
      <c r="B40" s="30">
        <v>5</v>
      </c>
    </row>
    <row r="41" spans="1:2" x14ac:dyDescent="0.25">
      <c r="A41" s="5" t="s">
        <v>41</v>
      </c>
      <c r="B41" s="30">
        <v>18</v>
      </c>
    </row>
    <row r="42" spans="1:2" x14ac:dyDescent="0.25">
      <c r="A42" s="5" t="s">
        <v>24</v>
      </c>
      <c r="B42" s="30"/>
    </row>
    <row r="43" spans="1:2" x14ac:dyDescent="0.25">
      <c r="A43" s="5" t="s">
        <v>112</v>
      </c>
      <c r="B43" s="30">
        <v>1</v>
      </c>
    </row>
    <row r="44" spans="1:2" x14ac:dyDescent="0.25">
      <c r="A44" s="6" t="s">
        <v>26</v>
      </c>
      <c r="B44" s="32">
        <v>24</v>
      </c>
    </row>
  </sheetData>
  <mergeCells count="4">
    <mergeCell ref="B3:E3"/>
    <mergeCell ref="B4:E4"/>
    <mergeCell ref="B6:D6"/>
    <mergeCell ref="B7:D9"/>
  </mergeCells>
  <pageMargins left="0.7" right="0.7" top="0.75" bottom="0.75" header="0.3" footer="0.3"/>
  <pageSetup orientation="portrait"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Consolidado</vt:lpstr>
      <vt:lpstr>Resumen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Armando Forero Tunarrosa</dc:creator>
  <cp:lastModifiedBy>Paul Galvan</cp:lastModifiedBy>
  <cp:lastPrinted>2026-01-15T20:25:16Z</cp:lastPrinted>
  <dcterms:created xsi:type="dcterms:W3CDTF">2025-06-12T19:25:18Z</dcterms:created>
  <dcterms:modified xsi:type="dcterms:W3CDTF">2026-08-14T20:13:28Z</dcterms:modified>
</cp:coreProperties>
</file>